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Учебная часть\Обучающиеся\Учебный план\"/>
    </mc:Choice>
  </mc:AlternateContent>
  <bookViews>
    <workbookView xWindow="0" yWindow="0" windowWidth="24000" windowHeight="9630" activeTab="3"/>
  </bookViews>
  <sheets>
    <sheet name="2024-2028 гр.1ПК" sheetId="21" r:id="rId1"/>
    <sheet name="2023-2027 гр.2ПК" sheetId="16" r:id="rId2"/>
    <sheet name="2022-2026 гр.3ПК" sheetId="14" r:id="rId3"/>
    <sheet name="2021-2025 гр.4ПК" sheetId="12" r:id="rId4"/>
    <sheet name="кабинеты" sheetId="7" r:id="rId5"/>
  </sheets>
  <calcPr calcId="162913"/>
</workbook>
</file>

<file path=xl/calcChain.xml><?xml version="1.0" encoding="utf-8"?>
<calcChain xmlns="http://schemas.openxmlformats.org/spreadsheetml/2006/main">
  <c r="U92" i="21" l="1"/>
  <c r="T92" i="21"/>
  <c r="S92" i="21"/>
  <c r="R92" i="21"/>
  <c r="Q92" i="21"/>
  <c r="P92" i="21"/>
  <c r="U91" i="21"/>
  <c r="T91" i="21"/>
  <c r="S91" i="21"/>
  <c r="R91" i="21"/>
  <c r="Q91" i="21"/>
  <c r="P91" i="21"/>
  <c r="E81" i="21"/>
  <c r="E80" i="21" s="1"/>
  <c r="U80" i="21"/>
  <c r="T80" i="21"/>
  <c r="S80" i="21"/>
  <c r="R80" i="21"/>
  <c r="Q80" i="21"/>
  <c r="P80" i="21"/>
  <c r="O80" i="21"/>
  <c r="N80" i="21"/>
  <c r="M80" i="21"/>
  <c r="L80" i="21"/>
  <c r="K80" i="21"/>
  <c r="I80" i="21"/>
  <c r="H80" i="21"/>
  <c r="G80" i="21"/>
  <c r="F80" i="21"/>
  <c r="K78" i="21"/>
  <c r="K76" i="21" s="1"/>
  <c r="E78" i="21"/>
  <c r="E77" i="21"/>
  <c r="U76" i="21"/>
  <c r="T76" i="21"/>
  <c r="S76" i="21"/>
  <c r="R76" i="21"/>
  <c r="Q76" i="21"/>
  <c r="P76" i="21"/>
  <c r="O76" i="21"/>
  <c r="N76" i="21"/>
  <c r="M76" i="21"/>
  <c r="L76" i="21"/>
  <c r="J76" i="21"/>
  <c r="I76" i="21"/>
  <c r="H76" i="21"/>
  <c r="G76" i="21"/>
  <c r="F76" i="21"/>
  <c r="E76" i="21"/>
  <c r="K74" i="21"/>
  <c r="E74" i="21"/>
  <c r="K73" i="21"/>
  <c r="E73" i="21"/>
  <c r="E72" i="21"/>
  <c r="E70" i="21" s="1"/>
  <c r="E71" i="21"/>
  <c r="U70" i="21"/>
  <c r="T70" i="21"/>
  <c r="S70" i="21"/>
  <c r="R70" i="21"/>
  <c r="Q70" i="21"/>
  <c r="P70" i="21"/>
  <c r="O70" i="21"/>
  <c r="N70" i="21"/>
  <c r="M70" i="21"/>
  <c r="L70" i="21"/>
  <c r="K70" i="21"/>
  <c r="J70" i="21"/>
  <c r="I70" i="21"/>
  <c r="H70" i="21"/>
  <c r="G70" i="21"/>
  <c r="F70" i="21"/>
  <c r="K68" i="21"/>
  <c r="E68" i="21"/>
  <c r="K67" i="21"/>
  <c r="E67" i="21"/>
  <c r="E66" i="21"/>
  <c r="E65" i="21"/>
  <c r="E64" i="21" s="1"/>
  <c r="U64" i="21"/>
  <c r="T64" i="21"/>
  <c r="S64" i="21"/>
  <c r="R64" i="21"/>
  <c r="Q64" i="21"/>
  <c r="P64" i="21"/>
  <c r="O64" i="21"/>
  <c r="N64" i="21"/>
  <c r="M64" i="21"/>
  <c r="L64" i="21"/>
  <c r="K64" i="21"/>
  <c r="J64" i="21"/>
  <c r="I64" i="21"/>
  <c r="H64" i="21"/>
  <c r="G64" i="21"/>
  <c r="F64" i="21"/>
  <c r="K62" i="21"/>
  <c r="E62" i="21"/>
  <c r="K61" i="21"/>
  <c r="K58" i="21" s="1"/>
  <c r="E61" i="21"/>
  <c r="E60" i="21"/>
  <c r="E59" i="21"/>
  <c r="U58" i="21"/>
  <c r="U45" i="21" s="1"/>
  <c r="T58" i="21"/>
  <c r="S58" i="21"/>
  <c r="R58" i="21"/>
  <c r="Q58" i="21"/>
  <c r="P58" i="21"/>
  <c r="O58" i="21"/>
  <c r="N58" i="21"/>
  <c r="M58" i="21"/>
  <c r="M45" i="21" s="1"/>
  <c r="L58" i="21"/>
  <c r="J58" i="21"/>
  <c r="I58" i="21"/>
  <c r="H58" i="21"/>
  <c r="G58" i="21"/>
  <c r="F58" i="21"/>
  <c r="E58" i="21"/>
  <c r="K56" i="21"/>
  <c r="E56" i="21"/>
  <c r="K55" i="21"/>
  <c r="K52" i="21" s="1"/>
  <c r="E55" i="21"/>
  <c r="E54" i="21"/>
  <c r="E53" i="21"/>
  <c r="U52" i="21"/>
  <c r="T52" i="21"/>
  <c r="S52" i="21"/>
  <c r="R52" i="21"/>
  <c r="Q52" i="21"/>
  <c r="P52" i="21"/>
  <c r="O52" i="21"/>
  <c r="N52" i="21"/>
  <c r="M52" i="21"/>
  <c r="L52" i="21"/>
  <c r="J52" i="21"/>
  <c r="I52" i="21"/>
  <c r="H52" i="21"/>
  <c r="G52" i="21"/>
  <c r="F52" i="21"/>
  <c r="E52" i="21"/>
  <c r="K50" i="21"/>
  <c r="E50" i="21"/>
  <c r="K49" i="21"/>
  <c r="E49" i="21"/>
  <c r="E48" i="21"/>
  <c r="E47" i="21"/>
  <c r="E46" i="21" s="1"/>
  <c r="E45" i="21" s="1"/>
  <c r="U46" i="21"/>
  <c r="T46" i="21"/>
  <c r="S46" i="21"/>
  <c r="S45" i="21" s="1"/>
  <c r="R46" i="21"/>
  <c r="R45" i="21" s="1"/>
  <c r="Q46" i="21"/>
  <c r="P46" i="21"/>
  <c r="P45" i="21" s="1"/>
  <c r="O46" i="21"/>
  <c r="O45" i="21" s="1"/>
  <c r="N46" i="21"/>
  <c r="N45" i="21" s="1"/>
  <c r="M46" i="21"/>
  <c r="L46" i="21"/>
  <c r="K46" i="21"/>
  <c r="J46" i="21"/>
  <c r="J45" i="21" s="1"/>
  <c r="I46" i="21"/>
  <c r="H46" i="21"/>
  <c r="H45" i="21" s="1"/>
  <c r="G46" i="21"/>
  <c r="G45" i="21" s="1"/>
  <c r="F46" i="21"/>
  <c r="F45" i="21" s="1"/>
  <c r="T45" i="21"/>
  <c r="T85" i="21" s="1"/>
  <c r="T89" i="21" s="1"/>
  <c r="T90" i="21" s="1"/>
  <c r="Q45" i="21"/>
  <c r="L45" i="21"/>
  <c r="L85" i="21" s="1"/>
  <c r="I45" i="21"/>
  <c r="E44" i="21"/>
  <c r="E43" i="21"/>
  <c r="E42" i="21"/>
  <c r="E41" i="21"/>
  <c r="E40" i="21"/>
  <c r="E39" i="21"/>
  <c r="E38" i="21"/>
  <c r="E37" i="21"/>
  <c r="E36" i="21"/>
  <c r="E35" i="21"/>
  <c r="E34" i="21"/>
  <c r="E33" i="21"/>
  <c r="E32" i="21" s="1"/>
  <c r="U32" i="21"/>
  <c r="U85" i="21" s="1"/>
  <c r="U89" i="21" s="1"/>
  <c r="U90" i="21" s="1"/>
  <c r="T32" i="21"/>
  <c r="S32" i="21"/>
  <c r="R32" i="21"/>
  <c r="Q32" i="21"/>
  <c r="Q85" i="21" s="1"/>
  <c r="Q89" i="21" s="1"/>
  <c r="Q90" i="21" s="1"/>
  <c r="P32" i="21"/>
  <c r="O32" i="21"/>
  <c r="N32" i="21"/>
  <c r="M32" i="21"/>
  <c r="M85" i="21" s="1"/>
  <c r="M89" i="21" s="1"/>
  <c r="L32" i="21"/>
  <c r="I32" i="21"/>
  <c r="H32" i="21"/>
  <c r="G32" i="21"/>
  <c r="F32" i="21"/>
  <c r="E31" i="21"/>
  <c r="E29" i="21" s="1"/>
  <c r="E30" i="21"/>
  <c r="U29" i="21"/>
  <c r="T29" i="21"/>
  <c r="S29" i="21"/>
  <c r="R29" i="21"/>
  <c r="Q29" i="21"/>
  <c r="P29" i="21"/>
  <c r="O29" i="21"/>
  <c r="N29" i="21"/>
  <c r="M29" i="21"/>
  <c r="L29" i="21"/>
  <c r="K29" i="21"/>
  <c r="I29" i="21"/>
  <c r="H29" i="21"/>
  <c r="G29" i="21"/>
  <c r="F29" i="21"/>
  <c r="E28" i="21"/>
  <c r="E27" i="21"/>
  <c r="E26" i="21"/>
  <c r="E25" i="21"/>
  <c r="E23" i="21" s="1"/>
  <c r="E24" i="21"/>
  <c r="U23" i="21"/>
  <c r="T23" i="21"/>
  <c r="S23" i="21"/>
  <c r="R23" i="21"/>
  <c r="Q23" i="21"/>
  <c r="P23" i="21"/>
  <c r="O23" i="21"/>
  <c r="N23" i="21"/>
  <c r="M23" i="21"/>
  <c r="L23" i="21"/>
  <c r="K23" i="21"/>
  <c r="I23" i="21"/>
  <c r="H23" i="21"/>
  <c r="G23" i="21"/>
  <c r="F23" i="21"/>
  <c r="G22" i="21"/>
  <c r="E22" i="21"/>
  <c r="G21" i="21"/>
  <c r="E21" i="21" s="1"/>
  <c r="G20" i="21"/>
  <c r="E20" i="21"/>
  <c r="G19" i="21"/>
  <c r="E19" i="21" s="1"/>
  <c r="G18" i="21"/>
  <c r="E18" i="21"/>
  <c r="G17" i="21"/>
  <c r="E17" i="21" s="1"/>
  <c r="G16" i="21"/>
  <c r="E16" i="21"/>
  <c r="G15" i="21"/>
  <c r="E15" i="21" s="1"/>
  <c r="G14" i="21"/>
  <c r="E14" i="21"/>
  <c r="G13" i="21"/>
  <c r="E13" i="21" s="1"/>
  <c r="G12" i="21"/>
  <c r="E12" i="21"/>
  <c r="G11" i="21"/>
  <c r="E11" i="21" s="1"/>
  <c r="G10" i="21"/>
  <c r="E10" i="21"/>
  <c r="G9" i="21"/>
  <c r="E9" i="21" s="1"/>
  <c r="U8" i="21"/>
  <c r="T8" i="21"/>
  <c r="S8" i="21"/>
  <c r="S85" i="21" s="1"/>
  <c r="S89" i="21" s="1"/>
  <c r="S90" i="21" s="1"/>
  <c r="R8" i="21"/>
  <c r="R85" i="21" s="1"/>
  <c r="R89" i="21" s="1"/>
  <c r="R90" i="21" s="1"/>
  <c r="Q8" i="21"/>
  <c r="P8" i="21"/>
  <c r="P85" i="21" s="1"/>
  <c r="P89" i="21" s="1"/>
  <c r="P90" i="21" s="1"/>
  <c r="O8" i="21"/>
  <c r="O85" i="21" s="1"/>
  <c r="O89" i="21" s="1"/>
  <c r="O90" i="21" s="1"/>
  <c r="N8" i="21"/>
  <c r="N85" i="21" s="1"/>
  <c r="N89" i="21" s="1"/>
  <c r="N90" i="21" s="1"/>
  <c r="M8" i="21"/>
  <c r="L8" i="21"/>
  <c r="K8" i="21"/>
  <c r="J8" i="21"/>
  <c r="I8" i="21"/>
  <c r="I85" i="21" s="1"/>
  <c r="H8" i="21"/>
  <c r="H85" i="21" s="1"/>
  <c r="F8" i="21"/>
  <c r="F85" i="21" s="1"/>
  <c r="F89" i="21" s="1"/>
  <c r="G12" i="16"/>
  <c r="G8" i="16" s="1"/>
  <c r="G9" i="16"/>
  <c r="F85" i="16"/>
  <c r="F89" i="16"/>
  <c r="U90" i="16"/>
  <c r="U96" i="14"/>
  <c r="T90" i="16"/>
  <c r="S90" i="16"/>
  <c r="R90" i="16"/>
  <c r="O90" i="16"/>
  <c r="P96" i="14"/>
  <c r="O96" i="14"/>
  <c r="N90" i="16"/>
  <c r="U92" i="16"/>
  <c r="U98" i="14"/>
  <c r="Q97" i="14"/>
  <c r="S97" i="12"/>
  <c r="T96" i="14"/>
  <c r="Q96" i="14"/>
  <c r="N96" i="14"/>
  <c r="Q32" i="16"/>
  <c r="P32" i="16"/>
  <c r="L32" i="16"/>
  <c r="M80" i="16"/>
  <c r="L80" i="16"/>
  <c r="L70" i="16"/>
  <c r="M76" i="16"/>
  <c r="L76" i="16"/>
  <c r="M70" i="16"/>
  <c r="M64" i="16"/>
  <c r="L64" i="16"/>
  <c r="M58" i="16"/>
  <c r="L58" i="16"/>
  <c r="M52" i="16"/>
  <c r="L52" i="16"/>
  <c r="M46" i="16"/>
  <c r="L46" i="16"/>
  <c r="E8" i="21" l="1"/>
  <c r="E85" i="21" s="1"/>
  <c r="E89" i="21" s="1"/>
  <c r="L89" i="21"/>
  <c r="K45" i="21"/>
  <c r="K85" i="21" s="1"/>
  <c r="K89" i="21" s="1"/>
  <c r="G8" i="21"/>
  <c r="G85" i="21" s="1"/>
  <c r="G89" i="21" s="1"/>
  <c r="L45" i="16"/>
  <c r="L85" i="16"/>
  <c r="E8" i="14"/>
  <c r="Q91" i="14"/>
  <c r="Q95" i="14" s="1"/>
  <c r="E92" i="14"/>
  <c r="E92" i="12"/>
  <c r="M91" i="12"/>
  <c r="M51" i="12"/>
  <c r="L91" i="12"/>
  <c r="L51" i="12"/>
  <c r="Q96" i="12"/>
  <c r="O95" i="12"/>
  <c r="E8" i="12"/>
  <c r="E18" i="12"/>
  <c r="E9" i="12"/>
  <c r="P23" i="16"/>
  <c r="E45" i="16" l="1"/>
  <c r="E44" i="16"/>
  <c r="E32" i="16" s="1"/>
  <c r="F32" i="16"/>
  <c r="F23" i="16"/>
  <c r="E23" i="16"/>
  <c r="E9" i="16"/>
  <c r="L51" i="14" l="1"/>
  <c r="L91" i="14"/>
  <c r="L8" i="14"/>
  <c r="G18" i="16"/>
  <c r="U98" i="12" l="1"/>
  <c r="T98" i="12"/>
  <c r="S98" i="12"/>
  <c r="R98" i="12"/>
  <c r="Q98" i="12"/>
  <c r="P98" i="12"/>
  <c r="U97" i="12"/>
  <c r="T97" i="12"/>
  <c r="R97" i="12"/>
  <c r="Q97" i="12"/>
  <c r="P97" i="12"/>
  <c r="E87" i="12"/>
  <c r="U86" i="12"/>
  <c r="T86" i="12"/>
  <c r="S86" i="12"/>
  <c r="R86" i="12"/>
  <c r="Q86" i="12"/>
  <c r="P86" i="12"/>
  <c r="O86" i="12"/>
  <c r="N86" i="12"/>
  <c r="K86" i="12"/>
  <c r="I86" i="12"/>
  <c r="H86" i="12"/>
  <c r="G86" i="12"/>
  <c r="F86" i="12"/>
  <c r="E86" i="12"/>
  <c r="K84" i="12"/>
  <c r="E84" i="12"/>
  <c r="E82" i="12" s="1"/>
  <c r="E83" i="12"/>
  <c r="U82" i="12"/>
  <c r="T82" i="12"/>
  <c r="S82" i="12"/>
  <c r="R82" i="12"/>
  <c r="Q82" i="12"/>
  <c r="P82" i="12"/>
  <c r="O82" i="12"/>
  <c r="N82" i="12"/>
  <c r="K82" i="12"/>
  <c r="J82" i="12"/>
  <c r="I82" i="12"/>
  <c r="H82" i="12"/>
  <c r="G82" i="12"/>
  <c r="F82" i="12"/>
  <c r="K80" i="12"/>
  <c r="E80" i="12"/>
  <c r="K79" i="12"/>
  <c r="K76" i="12" s="1"/>
  <c r="E79" i="12"/>
  <c r="E78" i="12"/>
  <c r="E77" i="12"/>
  <c r="U76" i="12"/>
  <c r="T76" i="12"/>
  <c r="S76" i="12"/>
  <c r="R76" i="12"/>
  <c r="Q76" i="12"/>
  <c r="P76" i="12"/>
  <c r="O76" i="12"/>
  <c r="N76" i="12"/>
  <c r="J76" i="12"/>
  <c r="I76" i="12"/>
  <c r="H76" i="12"/>
  <c r="G76" i="12"/>
  <c r="F76" i="12"/>
  <c r="K74" i="12"/>
  <c r="E74" i="12"/>
  <c r="K73" i="12"/>
  <c r="E73" i="12"/>
  <c r="E72" i="12"/>
  <c r="E71" i="12"/>
  <c r="U70" i="12"/>
  <c r="T70" i="12"/>
  <c r="S70" i="12"/>
  <c r="R70" i="12"/>
  <c r="Q70" i="12"/>
  <c r="P70" i="12"/>
  <c r="O70" i="12"/>
  <c r="N70" i="12"/>
  <c r="K70" i="12"/>
  <c r="J70" i="12"/>
  <c r="I70" i="12"/>
  <c r="H70" i="12"/>
  <c r="G70" i="12"/>
  <c r="F70" i="12"/>
  <c r="E70" i="12"/>
  <c r="K68" i="12"/>
  <c r="E68" i="12"/>
  <c r="E64" i="12" s="1"/>
  <c r="K67" i="12"/>
  <c r="K64" i="12" s="1"/>
  <c r="E67" i="12"/>
  <c r="E66" i="12"/>
  <c r="E65" i="12"/>
  <c r="U64" i="12"/>
  <c r="T64" i="12"/>
  <c r="S64" i="12"/>
  <c r="R64" i="12"/>
  <c r="Q64" i="12"/>
  <c r="P64" i="12"/>
  <c r="O64" i="12"/>
  <c r="N64" i="12"/>
  <c r="J64" i="12"/>
  <c r="I64" i="12"/>
  <c r="H64" i="12"/>
  <c r="G64" i="12"/>
  <c r="F64" i="12"/>
  <c r="K62" i="12"/>
  <c r="E62" i="12"/>
  <c r="K61" i="12"/>
  <c r="E61" i="12"/>
  <c r="E60" i="12"/>
  <c r="E59" i="12"/>
  <c r="U58" i="12"/>
  <c r="T58" i="12"/>
  <c r="S58" i="12"/>
  <c r="S51" i="12" s="1"/>
  <c r="R58" i="12"/>
  <c r="Q58" i="12"/>
  <c r="Q51" i="12" s="1"/>
  <c r="P58" i="12"/>
  <c r="O58" i="12"/>
  <c r="O51" i="12" s="1"/>
  <c r="N58" i="12"/>
  <c r="K58" i="12"/>
  <c r="J58" i="12"/>
  <c r="I58" i="12"/>
  <c r="I51" i="12" s="1"/>
  <c r="H58" i="12"/>
  <c r="G58" i="12"/>
  <c r="G51" i="12" s="1"/>
  <c r="F58" i="12"/>
  <c r="E58" i="12"/>
  <c r="K56" i="12"/>
  <c r="E56" i="12"/>
  <c r="E52" i="12" s="1"/>
  <c r="K55" i="12"/>
  <c r="K52" i="12" s="1"/>
  <c r="K51" i="12" s="1"/>
  <c r="E55" i="12"/>
  <c r="E54" i="12"/>
  <c r="E53" i="12"/>
  <c r="U52" i="12"/>
  <c r="T52" i="12"/>
  <c r="S52" i="12"/>
  <c r="R52" i="12"/>
  <c r="Q52" i="12"/>
  <c r="P52" i="12"/>
  <c r="O52" i="12"/>
  <c r="N52" i="12"/>
  <c r="J52" i="12"/>
  <c r="I52" i="12"/>
  <c r="H52" i="12"/>
  <c r="G52" i="12"/>
  <c r="F52" i="12"/>
  <c r="T51" i="12"/>
  <c r="R51" i="12"/>
  <c r="P51" i="12"/>
  <c r="N51" i="12"/>
  <c r="M95" i="12"/>
  <c r="J51" i="12"/>
  <c r="H51" i="12"/>
  <c r="F51" i="12"/>
  <c r="E50" i="12"/>
  <c r="E38" i="12" s="1"/>
  <c r="E49" i="12"/>
  <c r="E48" i="12"/>
  <c r="E47" i="12"/>
  <c r="E46" i="12"/>
  <c r="E45" i="12"/>
  <c r="E44" i="12"/>
  <c r="E43" i="12"/>
  <c r="E42" i="12"/>
  <c r="E41" i="12"/>
  <c r="E40" i="12"/>
  <c r="E39" i="12"/>
  <c r="U38" i="12"/>
  <c r="T38" i="12"/>
  <c r="S38" i="12"/>
  <c r="R38" i="12"/>
  <c r="Q38" i="12"/>
  <c r="P38" i="12"/>
  <c r="O38" i="12"/>
  <c r="N38" i="12"/>
  <c r="M38" i="12"/>
  <c r="L38" i="12"/>
  <c r="I38" i="12"/>
  <c r="H38" i="12"/>
  <c r="G38" i="12"/>
  <c r="F38" i="12"/>
  <c r="E37" i="12"/>
  <c r="E36" i="12"/>
  <c r="U35" i="12"/>
  <c r="T35" i="12"/>
  <c r="S35" i="12"/>
  <c r="R35" i="12"/>
  <c r="Q35" i="12"/>
  <c r="P35" i="12"/>
  <c r="O35" i="12"/>
  <c r="N35" i="12"/>
  <c r="M35" i="12"/>
  <c r="L35" i="12"/>
  <c r="K35" i="12"/>
  <c r="I35" i="12"/>
  <c r="H35" i="12"/>
  <c r="G35" i="12"/>
  <c r="F35" i="12"/>
  <c r="E35" i="12"/>
  <c r="E34" i="12"/>
  <c r="E33" i="12"/>
  <c r="E32" i="12"/>
  <c r="E31" i="12"/>
  <c r="E30" i="12"/>
  <c r="E29" i="12" s="1"/>
  <c r="U29" i="12"/>
  <c r="U96" i="12" s="1"/>
  <c r="T29" i="12"/>
  <c r="T96" i="12" s="1"/>
  <c r="S29" i="12"/>
  <c r="S96" i="12" s="1"/>
  <c r="R29" i="12"/>
  <c r="R96" i="12" s="1"/>
  <c r="Q29" i="12"/>
  <c r="P29" i="12"/>
  <c r="P96" i="12" s="1"/>
  <c r="O29" i="12"/>
  <c r="N29" i="12"/>
  <c r="M29" i="12"/>
  <c r="L29" i="12"/>
  <c r="K29" i="12"/>
  <c r="I29" i="12"/>
  <c r="H29" i="12"/>
  <c r="G29" i="12"/>
  <c r="F29" i="12"/>
  <c r="G28" i="12"/>
  <c r="E28" i="12"/>
  <c r="G27" i="12"/>
  <c r="E27" i="12" s="1"/>
  <c r="G26" i="12"/>
  <c r="E26" i="12"/>
  <c r="G25" i="12"/>
  <c r="E25" i="12" s="1"/>
  <c r="G24" i="12"/>
  <c r="E24" i="12"/>
  <c r="G22" i="12"/>
  <c r="E22" i="12"/>
  <c r="G21" i="12"/>
  <c r="E21" i="12" s="1"/>
  <c r="G20" i="12"/>
  <c r="E20" i="12"/>
  <c r="G19" i="12"/>
  <c r="E19" i="12" s="1"/>
  <c r="U18" i="12"/>
  <c r="T18" i="12"/>
  <c r="S18" i="12"/>
  <c r="R18" i="12"/>
  <c r="Q18" i="12"/>
  <c r="P18" i="12"/>
  <c r="O18" i="12"/>
  <c r="N18" i="12"/>
  <c r="M18" i="12"/>
  <c r="L18" i="12"/>
  <c r="K18" i="12"/>
  <c r="I18" i="12"/>
  <c r="H18" i="12"/>
  <c r="G18" i="12"/>
  <c r="F18" i="12"/>
  <c r="G17" i="12"/>
  <c r="E17" i="12" s="1"/>
  <c r="G16" i="12"/>
  <c r="E16" i="12"/>
  <c r="G15" i="12"/>
  <c r="E15" i="12" s="1"/>
  <c r="G14" i="12"/>
  <c r="E14" i="12"/>
  <c r="G13" i="12"/>
  <c r="E13" i="12" s="1"/>
  <c r="G12" i="12"/>
  <c r="E12" i="12"/>
  <c r="G11" i="12"/>
  <c r="E11" i="12" s="1"/>
  <c r="G10" i="12"/>
  <c r="E10" i="12"/>
  <c r="U9" i="12"/>
  <c r="T9" i="12"/>
  <c r="S9" i="12"/>
  <c r="R9" i="12"/>
  <c r="Q9" i="12"/>
  <c r="P9" i="12"/>
  <c r="O9" i="12"/>
  <c r="N9" i="12"/>
  <c r="M9" i="12"/>
  <c r="L9" i="12"/>
  <c r="K9" i="12"/>
  <c r="I9" i="12"/>
  <c r="H9" i="12"/>
  <c r="G9" i="12"/>
  <c r="F9" i="12"/>
  <c r="U8" i="12"/>
  <c r="T8" i="12"/>
  <c r="S8" i="12"/>
  <c r="S91" i="12" s="1"/>
  <c r="S95" i="12" s="1"/>
  <c r="R8" i="12"/>
  <c r="R91" i="12" s="1"/>
  <c r="R95" i="12" s="1"/>
  <c r="Q8" i="12"/>
  <c r="Q91" i="12" s="1"/>
  <c r="Q95" i="12" s="1"/>
  <c r="P8" i="12"/>
  <c r="P91" i="12" s="1"/>
  <c r="P95" i="12" s="1"/>
  <c r="O8" i="12"/>
  <c r="O91" i="12" s="1"/>
  <c r="N8" i="12"/>
  <c r="N91" i="12" s="1"/>
  <c r="M8" i="12"/>
  <c r="L8" i="12"/>
  <c r="K8" i="12"/>
  <c r="K91" i="12" s="1"/>
  <c r="K95" i="12" s="1"/>
  <c r="I8" i="12"/>
  <c r="I91" i="12" s="1"/>
  <c r="H8" i="12"/>
  <c r="H91" i="12" s="1"/>
  <c r="G8" i="12"/>
  <c r="G91" i="12" s="1"/>
  <c r="G95" i="12" s="1"/>
  <c r="F8" i="12"/>
  <c r="T98" i="14"/>
  <c r="S98" i="14"/>
  <c r="R98" i="14"/>
  <c r="Q98" i="14"/>
  <c r="P98" i="14"/>
  <c r="U97" i="14"/>
  <c r="T97" i="14"/>
  <c r="S97" i="14"/>
  <c r="R97" i="14"/>
  <c r="P97" i="14"/>
  <c r="L95" i="14"/>
  <c r="E87" i="14"/>
  <c r="U86" i="14"/>
  <c r="T86" i="14"/>
  <c r="S86" i="14"/>
  <c r="R86" i="14"/>
  <c r="Q86" i="14"/>
  <c r="P86" i="14"/>
  <c r="P51" i="14" s="1"/>
  <c r="O86" i="14"/>
  <c r="N86" i="14"/>
  <c r="K86" i="14"/>
  <c r="I86" i="14"/>
  <c r="H86" i="14"/>
  <c r="G86" i="14"/>
  <c r="F86" i="14"/>
  <c r="E86" i="14"/>
  <c r="K84" i="14"/>
  <c r="E84" i="14"/>
  <c r="E83" i="14"/>
  <c r="U82" i="14"/>
  <c r="T82" i="14"/>
  <c r="S82" i="14"/>
  <c r="R82" i="14"/>
  <c r="Q82" i="14"/>
  <c r="P82" i="14"/>
  <c r="O82" i="14"/>
  <c r="N82" i="14"/>
  <c r="K82" i="14"/>
  <c r="J82" i="14"/>
  <c r="I82" i="14"/>
  <c r="H82" i="14"/>
  <c r="G82" i="14"/>
  <c r="F82" i="14"/>
  <c r="E82" i="14"/>
  <c r="K80" i="14"/>
  <c r="E80" i="14"/>
  <c r="E76" i="14" s="1"/>
  <c r="K79" i="14"/>
  <c r="K76" i="14" s="1"/>
  <c r="E79" i="14"/>
  <c r="E78" i="14"/>
  <c r="E77" i="14"/>
  <c r="U76" i="14"/>
  <c r="T76" i="14"/>
  <c r="S76" i="14"/>
  <c r="R76" i="14"/>
  <c r="Q76" i="14"/>
  <c r="P76" i="14"/>
  <c r="O76" i="14"/>
  <c r="N76" i="14"/>
  <c r="J76" i="14"/>
  <c r="I76" i="14"/>
  <c r="H76" i="14"/>
  <c r="G76" i="14"/>
  <c r="F76" i="14"/>
  <c r="K74" i="14"/>
  <c r="E74" i="14"/>
  <c r="K73" i="14"/>
  <c r="E73" i="14"/>
  <c r="E72" i="14"/>
  <c r="E71" i="14"/>
  <c r="U70" i="14"/>
  <c r="T70" i="14"/>
  <c r="S70" i="14"/>
  <c r="R70" i="14"/>
  <c r="Q70" i="14"/>
  <c r="P70" i="14"/>
  <c r="O70" i="14"/>
  <c r="N70" i="14"/>
  <c r="K70" i="14"/>
  <c r="J70" i="14"/>
  <c r="I70" i="14"/>
  <c r="I51" i="14" s="1"/>
  <c r="H70" i="14"/>
  <c r="G70" i="14"/>
  <c r="G51" i="14" s="1"/>
  <c r="F70" i="14"/>
  <c r="E70" i="14"/>
  <c r="K68" i="14"/>
  <c r="E68" i="14"/>
  <c r="E64" i="14" s="1"/>
  <c r="K67" i="14"/>
  <c r="K64" i="14" s="1"/>
  <c r="E67" i="14"/>
  <c r="E66" i="14"/>
  <c r="E65" i="14"/>
  <c r="U64" i="14"/>
  <c r="T64" i="14"/>
  <c r="S64" i="14"/>
  <c r="R64" i="14"/>
  <c r="R51" i="14" s="1"/>
  <c r="Q64" i="14"/>
  <c r="P64" i="14"/>
  <c r="O64" i="14"/>
  <c r="N64" i="14"/>
  <c r="J64" i="14"/>
  <c r="I64" i="14"/>
  <c r="H64" i="14"/>
  <c r="G64" i="14"/>
  <c r="F64" i="14"/>
  <c r="K62" i="14"/>
  <c r="K58" i="14" s="1"/>
  <c r="E62" i="14"/>
  <c r="K61" i="14"/>
  <c r="E61" i="14"/>
  <c r="E60" i="14"/>
  <c r="E59" i="14"/>
  <c r="E58" i="14" s="1"/>
  <c r="E51" i="14" s="1"/>
  <c r="U58" i="14"/>
  <c r="T58" i="14"/>
  <c r="S58" i="14"/>
  <c r="R58" i="14"/>
  <c r="Q58" i="14"/>
  <c r="P58" i="14"/>
  <c r="O58" i="14"/>
  <c r="N58" i="14"/>
  <c r="J58" i="14"/>
  <c r="I58" i="14"/>
  <c r="H58" i="14"/>
  <c r="G58" i="14"/>
  <c r="F58" i="14"/>
  <c r="K56" i="14"/>
  <c r="E56" i="14"/>
  <c r="E52" i="14" s="1"/>
  <c r="K55" i="14"/>
  <c r="K52" i="14" s="1"/>
  <c r="E55" i="14"/>
  <c r="E54" i="14"/>
  <c r="E53" i="14"/>
  <c r="U52" i="14"/>
  <c r="T52" i="14"/>
  <c r="S52" i="14"/>
  <c r="R52" i="14"/>
  <c r="Q52" i="14"/>
  <c r="P52" i="14"/>
  <c r="O52" i="14"/>
  <c r="N52" i="14"/>
  <c r="J52" i="14"/>
  <c r="I52" i="14"/>
  <c r="H52" i="14"/>
  <c r="G52" i="14"/>
  <c r="F52" i="14"/>
  <c r="T51" i="14"/>
  <c r="M51" i="14"/>
  <c r="M91" i="14" s="1"/>
  <c r="M95" i="14" s="1"/>
  <c r="J51" i="14"/>
  <c r="H51" i="14"/>
  <c r="F51" i="14"/>
  <c r="E50" i="14"/>
  <c r="E38" i="14" s="1"/>
  <c r="E49" i="14"/>
  <c r="E48" i="14"/>
  <c r="E47" i="14"/>
  <c r="E46" i="14"/>
  <c r="E45" i="14"/>
  <c r="E44" i="14"/>
  <c r="E43" i="14"/>
  <c r="E42" i="14"/>
  <c r="E41" i="14"/>
  <c r="E40" i="14"/>
  <c r="E39" i="14"/>
  <c r="U38" i="14"/>
  <c r="T38" i="14"/>
  <c r="S38" i="14"/>
  <c r="R38" i="14"/>
  <c r="Q38" i="14"/>
  <c r="P38" i="14"/>
  <c r="O38" i="14"/>
  <c r="N38" i="14"/>
  <c r="M38" i="14"/>
  <c r="L38" i="14"/>
  <c r="I38" i="14"/>
  <c r="H38" i="14"/>
  <c r="G38" i="14"/>
  <c r="F38" i="14"/>
  <c r="E37" i="14"/>
  <c r="E36" i="14"/>
  <c r="U35" i="14"/>
  <c r="T35" i="14"/>
  <c r="S35" i="14"/>
  <c r="R35" i="14"/>
  <c r="Q35" i="14"/>
  <c r="P35" i="14"/>
  <c r="O35" i="14"/>
  <c r="N35" i="14"/>
  <c r="M35" i="14"/>
  <c r="L35" i="14"/>
  <c r="K35" i="14"/>
  <c r="I35" i="14"/>
  <c r="H35" i="14"/>
  <c r="G35" i="14"/>
  <c r="F35" i="14"/>
  <c r="E35" i="14"/>
  <c r="E34" i="14"/>
  <c r="E33" i="14"/>
  <c r="E32" i="14"/>
  <c r="E31" i="14"/>
  <c r="E30" i="14"/>
  <c r="E29" i="14" s="1"/>
  <c r="U29" i="14"/>
  <c r="T29" i="14"/>
  <c r="S29" i="14"/>
  <c r="R29" i="14"/>
  <c r="Q29" i="14"/>
  <c r="P29" i="14"/>
  <c r="O29" i="14"/>
  <c r="N29" i="14"/>
  <c r="M29" i="14"/>
  <c r="L29" i="14"/>
  <c r="K29" i="14"/>
  <c r="I29" i="14"/>
  <c r="H29" i="14"/>
  <c r="G29" i="14"/>
  <c r="F29" i="14"/>
  <c r="G28" i="14"/>
  <c r="E28" i="14"/>
  <c r="G27" i="14"/>
  <c r="E27" i="14" s="1"/>
  <c r="G26" i="14"/>
  <c r="E26" i="14"/>
  <c r="G25" i="14"/>
  <c r="E25" i="14" s="1"/>
  <c r="G24" i="14"/>
  <c r="E24" i="14"/>
  <c r="G22" i="14"/>
  <c r="E22" i="14"/>
  <c r="G21" i="14"/>
  <c r="E21" i="14" s="1"/>
  <c r="G20" i="14"/>
  <c r="E20" i="14"/>
  <c r="G19" i="14"/>
  <c r="E19" i="14" s="1"/>
  <c r="U18" i="14"/>
  <c r="T18" i="14"/>
  <c r="S18" i="14"/>
  <c r="R18" i="14"/>
  <c r="Q18" i="14"/>
  <c r="P18" i="14"/>
  <c r="O18" i="14"/>
  <c r="N18" i="14"/>
  <c r="M18" i="14"/>
  <c r="L18" i="14"/>
  <c r="K18" i="14"/>
  <c r="I18" i="14"/>
  <c r="H18" i="14"/>
  <c r="G18" i="14"/>
  <c r="F18" i="14"/>
  <c r="G17" i="14"/>
  <c r="E17" i="14" s="1"/>
  <c r="G16" i="14"/>
  <c r="E16" i="14"/>
  <c r="G15" i="14"/>
  <c r="E15" i="14" s="1"/>
  <c r="G14" i="14"/>
  <c r="E14" i="14"/>
  <c r="G13" i="14"/>
  <c r="E13" i="14" s="1"/>
  <c r="G12" i="14"/>
  <c r="E12" i="14"/>
  <c r="G11" i="14"/>
  <c r="E11" i="14" s="1"/>
  <c r="E9" i="14" s="1"/>
  <c r="G10" i="14"/>
  <c r="E10" i="14"/>
  <c r="U9" i="14"/>
  <c r="T9" i="14"/>
  <c r="S9" i="14"/>
  <c r="R9" i="14"/>
  <c r="Q9" i="14"/>
  <c r="P9" i="14"/>
  <c r="O9" i="14"/>
  <c r="N9" i="14"/>
  <c r="M9" i="14"/>
  <c r="L9" i="14"/>
  <c r="K9" i="14"/>
  <c r="I9" i="14"/>
  <c r="H9" i="14"/>
  <c r="G9" i="14"/>
  <c r="F9" i="14"/>
  <c r="U8" i="14"/>
  <c r="T8" i="14"/>
  <c r="T91" i="14" s="1"/>
  <c r="T95" i="14" s="1"/>
  <c r="S8" i="14"/>
  <c r="R8" i="14"/>
  <c r="Q8" i="14"/>
  <c r="P8" i="14"/>
  <c r="O8" i="14"/>
  <c r="N8" i="14"/>
  <c r="M8" i="14"/>
  <c r="K8" i="14"/>
  <c r="I8" i="14"/>
  <c r="H8" i="14"/>
  <c r="G8" i="14"/>
  <c r="F8" i="14"/>
  <c r="T92" i="16"/>
  <c r="S92" i="16"/>
  <c r="R92" i="16"/>
  <c r="Q92" i="16"/>
  <c r="P92" i="16"/>
  <c r="U91" i="16"/>
  <c r="T91" i="16"/>
  <c r="S91" i="16"/>
  <c r="R91" i="16"/>
  <c r="Q91" i="16"/>
  <c r="P91" i="16"/>
  <c r="E81" i="16"/>
  <c r="E80" i="16" s="1"/>
  <c r="U80" i="16"/>
  <c r="T80" i="16"/>
  <c r="S80" i="16"/>
  <c r="R80" i="16"/>
  <c r="Q80" i="16"/>
  <c r="P80" i="16"/>
  <c r="O80" i="16"/>
  <c r="N80" i="16"/>
  <c r="K80" i="16"/>
  <c r="I80" i="16"/>
  <c r="H80" i="16"/>
  <c r="G80" i="16"/>
  <c r="F80" i="16"/>
  <c r="K78" i="16"/>
  <c r="K76" i="16" s="1"/>
  <c r="E78" i="16"/>
  <c r="E77" i="16"/>
  <c r="U76" i="16"/>
  <c r="T76" i="16"/>
  <c r="S76" i="16"/>
  <c r="R76" i="16"/>
  <c r="Q76" i="16"/>
  <c r="P76" i="16"/>
  <c r="O76" i="16"/>
  <c r="N76" i="16"/>
  <c r="J76" i="16"/>
  <c r="I76" i="16"/>
  <c r="H76" i="16"/>
  <c r="G76" i="16"/>
  <c r="F76" i="16"/>
  <c r="E76" i="16"/>
  <c r="K74" i="16"/>
  <c r="E74" i="16"/>
  <c r="K73" i="16"/>
  <c r="K70" i="16" s="1"/>
  <c r="E73" i="16"/>
  <c r="E70" i="16" s="1"/>
  <c r="E72" i="16"/>
  <c r="E71" i="16"/>
  <c r="U70" i="16"/>
  <c r="U45" i="16" s="1"/>
  <c r="T70" i="16"/>
  <c r="S70" i="16"/>
  <c r="R70" i="16"/>
  <c r="Q70" i="16"/>
  <c r="P70" i="16"/>
  <c r="O70" i="16"/>
  <c r="N70" i="16"/>
  <c r="J70" i="16"/>
  <c r="I70" i="16"/>
  <c r="H70" i="16"/>
  <c r="G70" i="16"/>
  <c r="F70" i="16"/>
  <c r="K68" i="16"/>
  <c r="E68" i="16"/>
  <c r="K67" i="16"/>
  <c r="K64" i="16" s="1"/>
  <c r="E67" i="16"/>
  <c r="E66" i="16"/>
  <c r="E65" i="16"/>
  <c r="U64" i="16"/>
  <c r="T64" i="16"/>
  <c r="S64" i="16"/>
  <c r="R64" i="16"/>
  <c r="Q64" i="16"/>
  <c r="P64" i="16"/>
  <c r="O64" i="16"/>
  <c r="N64" i="16"/>
  <c r="J64" i="16"/>
  <c r="I64" i="16"/>
  <c r="H64" i="16"/>
  <c r="G64" i="16"/>
  <c r="F64" i="16"/>
  <c r="K62" i="16"/>
  <c r="E62" i="16"/>
  <c r="K61" i="16"/>
  <c r="E61" i="16"/>
  <c r="E60" i="16"/>
  <c r="E59" i="16"/>
  <c r="U58" i="16"/>
  <c r="T58" i="16"/>
  <c r="S58" i="16"/>
  <c r="R58" i="16"/>
  <c r="Q58" i="16"/>
  <c r="P58" i="16"/>
  <c r="O58" i="16"/>
  <c r="N58" i="16"/>
  <c r="K58" i="16"/>
  <c r="J58" i="16"/>
  <c r="I58" i="16"/>
  <c r="H58" i="16"/>
  <c r="G58" i="16"/>
  <c r="F58" i="16"/>
  <c r="E58" i="16"/>
  <c r="K56" i="16"/>
  <c r="E56" i="16"/>
  <c r="K55" i="16"/>
  <c r="K52" i="16" s="1"/>
  <c r="E55" i="16"/>
  <c r="E54" i="16"/>
  <c r="E53" i="16"/>
  <c r="U52" i="16"/>
  <c r="T52" i="16"/>
  <c r="S52" i="16"/>
  <c r="R52" i="16"/>
  <c r="Q52" i="16"/>
  <c r="P52" i="16"/>
  <c r="O52" i="16"/>
  <c r="N52" i="16"/>
  <c r="J52" i="16"/>
  <c r="I52" i="16"/>
  <c r="H52" i="16"/>
  <c r="G52" i="16"/>
  <c r="F52" i="16"/>
  <c r="K50" i="16"/>
  <c r="E50" i="16"/>
  <c r="K49" i="16"/>
  <c r="E49" i="16"/>
  <c r="E48" i="16"/>
  <c r="E47" i="16"/>
  <c r="E46" i="16" s="1"/>
  <c r="U46" i="16"/>
  <c r="T46" i="16"/>
  <c r="S46" i="16"/>
  <c r="R46" i="16"/>
  <c r="Q46" i="16"/>
  <c r="P46" i="16"/>
  <c r="O46" i="16"/>
  <c r="N46" i="16"/>
  <c r="K46" i="16"/>
  <c r="J46" i="16"/>
  <c r="I46" i="16"/>
  <c r="H46" i="16"/>
  <c r="G46" i="16"/>
  <c r="F46" i="16"/>
  <c r="S45" i="16"/>
  <c r="Q45" i="16"/>
  <c r="O45" i="16"/>
  <c r="M45" i="16"/>
  <c r="I45" i="16"/>
  <c r="G45" i="16"/>
  <c r="E43" i="16"/>
  <c r="E42" i="16"/>
  <c r="E41" i="16"/>
  <c r="E40" i="16"/>
  <c r="E39" i="16"/>
  <c r="E38" i="16"/>
  <c r="E37" i="16"/>
  <c r="E36" i="16"/>
  <c r="E35" i="16"/>
  <c r="E34" i="16"/>
  <c r="E33" i="16"/>
  <c r="U32" i="16"/>
  <c r="T32" i="16"/>
  <c r="S32" i="16"/>
  <c r="R32" i="16"/>
  <c r="O32" i="16"/>
  <c r="N32" i="16"/>
  <c r="M32" i="16"/>
  <c r="I32" i="16"/>
  <c r="H32" i="16"/>
  <c r="G32" i="16"/>
  <c r="E31" i="16"/>
  <c r="E30" i="16"/>
  <c r="E29" i="16" s="1"/>
  <c r="U29" i="16"/>
  <c r="T29" i="16"/>
  <c r="S29" i="16"/>
  <c r="R29" i="16"/>
  <c r="Q29" i="16"/>
  <c r="P29" i="16"/>
  <c r="O29" i="16"/>
  <c r="N29" i="16"/>
  <c r="M29" i="16"/>
  <c r="L29" i="16"/>
  <c r="K29" i="16"/>
  <c r="I29" i="16"/>
  <c r="H29" i="16"/>
  <c r="G29" i="16"/>
  <c r="F29" i="16"/>
  <c r="E28" i="16"/>
  <c r="E27" i="16"/>
  <c r="E26" i="16"/>
  <c r="E25" i="16"/>
  <c r="E24" i="16"/>
  <c r="U23" i="16"/>
  <c r="T23" i="16"/>
  <c r="S23" i="16"/>
  <c r="R23" i="16"/>
  <c r="Q23" i="16"/>
  <c r="Q85" i="16" s="1"/>
  <c r="O23" i="16"/>
  <c r="N23" i="16"/>
  <c r="M23" i="16"/>
  <c r="L23" i="16"/>
  <c r="K23" i="16"/>
  <c r="I23" i="16"/>
  <c r="H23" i="16"/>
  <c r="G23" i="16"/>
  <c r="G22" i="16"/>
  <c r="E22" i="16" s="1"/>
  <c r="G21" i="16"/>
  <c r="E21" i="16"/>
  <c r="G20" i="16"/>
  <c r="E20" i="16" s="1"/>
  <c r="G19" i="16"/>
  <c r="E19" i="16" s="1"/>
  <c r="E18" i="16"/>
  <c r="G17" i="16"/>
  <c r="E17" i="16"/>
  <c r="G16" i="16"/>
  <c r="E16" i="16" s="1"/>
  <c r="G15" i="16"/>
  <c r="E15" i="16" s="1"/>
  <c r="G14" i="16"/>
  <c r="E14" i="16" s="1"/>
  <c r="G13" i="16"/>
  <c r="E13" i="16"/>
  <c r="E12" i="16"/>
  <c r="E8" i="16" s="1"/>
  <c r="E85" i="16" s="1"/>
  <c r="E89" i="16" s="1"/>
  <c r="G11" i="16"/>
  <c r="E11" i="16" s="1"/>
  <c r="G10" i="16"/>
  <c r="E10" i="16" s="1"/>
  <c r="U8" i="16"/>
  <c r="T8" i="16"/>
  <c r="S8" i="16"/>
  <c r="R8" i="16"/>
  <c r="Q8" i="16"/>
  <c r="P8" i="16"/>
  <c r="O8" i="16"/>
  <c r="O85" i="16" s="1"/>
  <c r="O89" i="16" s="1"/>
  <c r="N8" i="16"/>
  <c r="M8" i="16"/>
  <c r="L8" i="16"/>
  <c r="K8" i="16"/>
  <c r="J8" i="16"/>
  <c r="I8" i="16"/>
  <c r="I85" i="16" s="1"/>
  <c r="H8" i="16"/>
  <c r="F8" i="16"/>
  <c r="E76" i="12" l="1"/>
  <c r="E51" i="12" s="1"/>
  <c r="E91" i="12" s="1"/>
  <c r="E95" i="12" s="1"/>
  <c r="U51" i="12"/>
  <c r="U91" i="12" s="1"/>
  <c r="U95" i="12" s="1"/>
  <c r="T91" i="12"/>
  <c r="T95" i="12" s="1"/>
  <c r="Q89" i="16"/>
  <c r="Q90" i="16" s="1"/>
  <c r="M85" i="16"/>
  <c r="L95" i="12"/>
  <c r="F91" i="12"/>
  <c r="F95" i="12" s="1"/>
  <c r="U85" i="16"/>
  <c r="U89" i="16" s="1"/>
  <c r="S85" i="16"/>
  <c r="S89" i="16" s="1"/>
  <c r="P91" i="14"/>
  <c r="P95" i="14" s="1"/>
  <c r="F45" i="16"/>
  <c r="H45" i="16"/>
  <c r="J45" i="16"/>
  <c r="K45" i="16"/>
  <c r="K85" i="16" s="1"/>
  <c r="K89" i="16" s="1"/>
  <c r="H85" i="16"/>
  <c r="P85" i="16"/>
  <c r="P89" i="16" s="1"/>
  <c r="P90" i="16" s="1"/>
  <c r="P45" i="16"/>
  <c r="R45" i="16"/>
  <c r="R85" i="16" s="1"/>
  <c r="R89" i="16" s="1"/>
  <c r="T45" i="16"/>
  <c r="T85" i="16" s="1"/>
  <c r="T89" i="16" s="1"/>
  <c r="E52" i="16"/>
  <c r="E64" i="16"/>
  <c r="E91" i="14"/>
  <c r="E95" i="14" s="1"/>
  <c r="E18" i="14"/>
  <c r="N85" i="16"/>
  <c r="G85" i="16"/>
  <c r="G89" i="16" s="1"/>
  <c r="N45" i="16"/>
  <c r="F91" i="14"/>
  <c r="F95" i="14" s="1"/>
  <c r="H91" i="14"/>
  <c r="N51" i="14"/>
  <c r="K51" i="14"/>
  <c r="K91" i="14" s="1"/>
  <c r="K95" i="14" s="1"/>
  <c r="O51" i="14"/>
  <c r="O91" i="14" s="1"/>
  <c r="O95" i="14" s="1"/>
  <c r="Q51" i="14"/>
  <c r="S51" i="14"/>
  <c r="S91" i="14" s="1"/>
  <c r="S95" i="14" s="1"/>
  <c r="S96" i="14" s="1"/>
  <c r="U51" i="14"/>
  <c r="U91" i="14" s="1"/>
  <c r="U95" i="14" s="1"/>
  <c r="N95" i="12"/>
  <c r="G91" i="14"/>
  <c r="G95" i="14" s="1"/>
  <c r="I91" i="14"/>
  <c r="N91" i="14"/>
  <c r="R91" i="14"/>
  <c r="R95" i="14" s="1"/>
  <c r="R96" i="14" s="1"/>
  <c r="M89" i="16" l="1"/>
  <c r="N95" i="14"/>
  <c r="N89" i="16"/>
  <c r="L89" i="16" l="1"/>
</calcChain>
</file>

<file path=xl/sharedStrings.xml><?xml version="1.0" encoding="utf-8"?>
<sst xmlns="http://schemas.openxmlformats.org/spreadsheetml/2006/main" count="1159" uniqueCount="245">
  <si>
    <t>План учебного процесса</t>
  </si>
  <si>
    <t>Индекс 0.00</t>
  </si>
  <si>
    <t>Наименование  УД, ПМ, МДК, практик</t>
  </si>
  <si>
    <t>Формы промежуточной аттестации</t>
  </si>
  <si>
    <r>
      <rPr>
        <b/>
        <sz val="9"/>
        <color theme="1"/>
        <rFont val="Times New Roman"/>
        <family val="1"/>
        <charset val="204"/>
      </rPr>
      <t>Объем образовательной программы</t>
    </r>
    <r>
      <rPr>
        <sz val="9"/>
        <color theme="1"/>
        <rFont val="Times New Roman"/>
        <family val="1"/>
        <charset val="204"/>
      </rPr>
      <t xml:space="preserve"> в академических часах</t>
    </r>
  </si>
  <si>
    <t>Распределение нагрузки</t>
  </si>
  <si>
    <t>Зачеты</t>
  </si>
  <si>
    <t>Экзамены</t>
  </si>
  <si>
    <t>ВСЕГО</t>
  </si>
  <si>
    <t>Самостоятельная работа</t>
  </si>
  <si>
    <t>Работа обучающихся во взаимодействии с преподавателем</t>
  </si>
  <si>
    <t>1 курс</t>
  </si>
  <si>
    <t>2 курс</t>
  </si>
  <si>
    <t>3 курс</t>
  </si>
  <si>
    <t>4 курс</t>
  </si>
  <si>
    <t>всего во взаимодействии с преподавателем</t>
  </si>
  <si>
    <t>Занятия по дисциплинам и МДК</t>
  </si>
  <si>
    <t>Практики</t>
  </si>
  <si>
    <t>Консультации</t>
  </si>
  <si>
    <t>Промежуточная аттестация</t>
  </si>
  <si>
    <t>Теоретическое обучение</t>
  </si>
  <si>
    <t>в том числе, лабораторные и практические занятия</t>
  </si>
  <si>
    <t>Курсовых работ (проектов)</t>
  </si>
  <si>
    <t>1 семестр</t>
  </si>
  <si>
    <t>2 семестр</t>
  </si>
  <si>
    <t>недели</t>
  </si>
  <si>
    <t>О.ОО</t>
  </si>
  <si>
    <t>Общеобразовательный цикл</t>
  </si>
  <si>
    <t>11ДЗ</t>
  </si>
  <si>
    <t>3Э</t>
  </si>
  <si>
    <t>ОД.01</t>
  </si>
  <si>
    <t>Русский язык</t>
  </si>
  <si>
    <t>-/Э</t>
  </si>
  <si>
    <t>ОД.02</t>
  </si>
  <si>
    <t>Литература</t>
  </si>
  <si>
    <t>-/ДЗ</t>
  </si>
  <si>
    <t>ОД.03</t>
  </si>
  <si>
    <t>Иностранный язык</t>
  </si>
  <si>
    <t>ОД.04</t>
  </si>
  <si>
    <t xml:space="preserve">Математика </t>
  </si>
  <si>
    <t>ОД.05</t>
  </si>
  <si>
    <t>Информатика</t>
  </si>
  <si>
    <t>ОД.06</t>
  </si>
  <si>
    <t>История</t>
  </si>
  <si>
    <t>ОД.07</t>
  </si>
  <si>
    <t>Обществознание</t>
  </si>
  <si>
    <t>ОД.08</t>
  </si>
  <si>
    <t>География</t>
  </si>
  <si>
    <t>ОД.09</t>
  </si>
  <si>
    <t>Физика</t>
  </si>
  <si>
    <t>ОД.10</t>
  </si>
  <si>
    <t>Химия</t>
  </si>
  <si>
    <t>ОД.11</t>
  </si>
  <si>
    <t>Биология</t>
  </si>
  <si>
    <t>ОД.12</t>
  </si>
  <si>
    <t>Физическая культура</t>
  </si>
  <si>
    <t>ОД.13</t>
  </si>
  <si>
    <t>Основы безопасности жизнедеятельности</t>
  </si>
  <si>
    <t>ОД.14</t>
  </si>
  <si>
    <t>Индивидуальный проект</t>
  </si>
  <si>
    <t>ДЗ</t>
  </si>
  <si>
    <t>ОГСЭ.00</t>
  </si>
  <si>
    <t>Общий гуманитарный и социально-экономический цикл</t>
  </si>
  <si>
    <t>5ДЗ</t>
  </si>
  <si>
    <t>ОГСЭ.01</t>
  </si>
  <si>
    <t>Основы философии</t>
  </si>
  <si>
    <t>ОГСЭ.02</t>
  </si>
  <si>
    <t>ОГСЭ.03</t>
  </si>
  <si>
    <t>Иностранный язык в профессиональной деятельности</t>
  </si>
  <si>
    <t>-/-/-/-/ДЗ</t>
  </si>
  <si>
    <t>ОГСЭ.04</t>
  </si>
  <si>
    <t>-/-/-/-/-/ДЗ</t>
  </si>
  <si>
    <t>ОГСЭ.05</t>
  </si>
  <si>
    <t>Психология общения</t>
  </si>
  <si>
    <t>ЕН.00</t>
  </si>
  <si>
    <t>Математический и общий естественнонаучный цикл</t>
  </si>
  <si>
    <t>2ДЗ</t>
  </si>
  <si>
    <t>ЕН.01</t>
  </si>
  <si>
    <t>-/-/-/ДЗ</t>
  </si>
  <si>
    <t>ЕН.02</t>
  </si>
  <si>
    <t>Экологические основы природопользования</t>
  </si>
  <si>
    <t>ОП.00</t>
  </si>
  <si>
    <t>Общепрофессиональный цикл</t>
  </si>
  <si>
    <t>10ДЗ</t>
  </si>
  <si>
    <t>2Э</t>
  </si>
  <si>
    <t>ОП.01</t>
  </si>
  <si>
    <t>Микробиология, физиология питания, санитария и гигиена</t>
  </si>
  <si>
    <t>ОП.02</t>
  </si>
  <si>
    <t>Организация хранения и контроль запасов и сырья</t>
  </si>
  <si>
    <t>ОП.03</t>
  </si>
  <si>
    <t>Техническое оснащение организаций питания</t>
  </si>
  <si>
    <t>ОП.04</t>
  </si>
  <si>
    <t xml:space="preserve">Организация обслуживания </t>
  </si>
  <si>
    <t>ОП.05</t>
  </si>
  <si>
    <t>Основы экономики, менеджмента и маркетинга</t>
  </si>
  <si>
    <t>ОП.06</t>
  </si>
  <si>
    <t>Правовые основы профессиональной деятельности</t>
  </si>
  <si>
    <t>Э</t>
  </si>
  <si>
    <t>ОП.07</t>
  </si>
  <si>
    <t>Информационные технологии в профессиональной деятельности</t>
  </si>
  <si>
    <t>ОП.08</t>
  </si>
  <si>
    <t>Охрана труда</t>
  </si>
  <si>
    <t>ОП.09</t>
  </si>
  <si>
    <t>Безопасность жизнедеятельности</t>
  </si>
  <si>
    <t>ОП.10</t>
  </si>
  <si>
    <t>Организация предпринимательской деятельности</t>
  </si>
  <si>
    <t>ОП.11</t>
  </si>
  <si>
    <t>Адаптация выпускников на современном рынке труда</t>
  </si>
  <si>
    <t>ОП.12</t>
  </si>
  <si>
    <t>Основы финансовой грамотности</t>
  </si>
  <si>
    <t>ПМ.00</t>
  </si>
  <si>
    <t>Профессиональный цикл</t>
  </si>
  <si>
    <t>12Э</t>
  </si>
  <si>
    <t>ПМ.01</t>
  </si>
  <si>
    <t>Организация и ведение процессов приготовления и подготовки к реализации полуфабрикатов для блюд, кулинарных изделий сложного ассортимента</t>
  </si>
  <si>
    <t>1ДЗ</t>
  </si>
  <si>
    <t>МДК.01.01</t>
  </si>
  <si>
    <t>Организация процессов приготовления, подготовки к реализации кулинарных полуфабрикатов</t>
  </si>
  <si>
    <t>Эк</t>
  </si>
  <si>
    <t>МДК.01.02</t>
  </si>
  <si>
    <t>Процессы приготовления, подготовки к реализации кулинарных полуфабрикатов</t>
  </si>
  <si>
    <t>УП.01</t>
  </si>
  <si>
    <t>Учебная практика</t>
  </si>
  <si>
    <t>ПП.01</t>
  </si>
  <si>
    <t>Производственная практика</t>
  </si>
  <si>
    <t>Экзамен по модулю</t>
  </si>
  <si>
    <t>Эм</t>
  </si>
  <si>
    <t>ПМ.02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</si>
  <si>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</t>
  </si>
  <si>
    <t>МДК.02.01</t>
  </si>
  <si>
    <t>Организация процессов приготовления, подготовки к реализации горячих блюд, кулинарных изделий, закусок сложного ассортимента</t>
  </si>
  <si>
    <t>МДК.02.02</t>
  </si>
  <si>
    <t>Процессы приготовления, подготовки к реализации горячих блюд, кулинарных изделий, закусок сложного ассортимента</t>
  </si>
  <si>
    <t>УП.02</t>
  </si>
  <si>
    <t>ПП.02</t>
  </si>
  <si>
    <t>ПМ.03</t>
  </si>
  <si>
    <t>Организация и ведение процессов приготовления, оформления и подготовки к реализации холодных блюд, кулинарных изделий, закусок сложного ассортимента с учетом потребностей различных категорий потребителей, видов и форм обслуживания</t>
  </si>
  <si>
    <t>МДК.03.01</t>
  </si>
  <si>
    <t>Организация процессов приготовления, подготовки к реализации холодных блюд, кулинарных изделий, закусок сложного ассортимента</t>
  </si>
  <si>
    <t>МДК.03.02</t>
  </si>
  <si>
    <t>Процессы приготовления, подготовки к реализации холодных блюд, кулинарных изделий, закусок сложного ассортимента</t>
  </si>
  <si>
    <t>УП.03</t>
  </si>
  <si>
    <t>ПП.03</t>
  </si>
  <si>
    <t>ПМ.04</t>
  </si>
  <si>
    <t>Организация и ведение процессов приготовления, оформления и подготовки к реализации холодных и горячих десертов, напитков сложного ассортимента с учетом потребностей различных категорий потребителей, видов и форм обслуживания</t>
  </si>
  <si>
    <t>1Э</t>
  </si>
  <si>
    <t>МДК.04.01</t>
  </si>
  <si>
    <t>Организация процессов приготовления, подготовки к реализации холодных и горячих десертов, напитков сложного ассортимента</t>
  </si>
  <si>
    <t>МДК.04.02</t>
  </si>
  <si>
    <t>Процессы приготовления, подготовки к реализации холодных и горячих десертов, напитков сложного ассортимента</t>
  </si>
  <si>
    <t>УП.04</t>
  </si>
  <si>
    <t>ПП.04</t>
  </si>
  <si>
    <t>ПМ.05</t>
  </si>
  <si>
    <t>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</t>
  </si>
  <si>
    <t>МДК.05.01</t>
  </si>
  <si>
    <t>Организация процессов приготовления, подготовки к реализации хлебобулочных, мучных кондитерских изделий сложного ассортимента</t>
  </si>
  <si>
    <t>МДК.05.02</t>
  </si>
  <si>
    <t>Процессы приготовления, подготовки к реализации хлебобулочных, мучных кондитерских изделий сложного ассортимента</t>
  </si>
  <si>
    <t>УП.05</t>
  </si>
  <si>
    <t>ПП.05</t>
  </si>
  <si>
    <t>ПМ.06</t>
  </si>
  <si>
    <t>Организация и контроль текущей деятельности подчиненного персонала</t>
  </si>
  <si>
    <t>МДК.06.01</t>
  </si>
  <si>
    <t>Оперативное управление текущей деятельностью подчиненного персонала</t>
  </si>
  <si>
    <t>ПП.06</t>
  </si>
  <si>
    <t>ПМ.07</t>
  </si>
  <si>
    <t>Выполнение работ по профессии 16675 Повар</t>
  </si>
  <si>
    <t>МДК.07.01</t>
  </si>
  <si>
    <t>УП.07</t>
  </si>
  <si>
    <t>ПП.07</t>
  </si>
  <si>
    <t>ИТОГО</t>
  </si>
  <si>
    <t>38ДЗ</t>
  </si>
  <si>
    <t>17Э</t>
  </si>
  <si>
    <t>ПА.00</t>
  </si>
  <si>
    <t>Преддипломная практика</t>
  </si>
  <si>
    <t>ГИА.00</t>
  </si>
  <si>
    <t>Государственная итоговая аттестация</t>
  </si>
  <si>
    <t>Государственная итоговая аттестация:                                  подготовка и защита выпускной квалификационной работы                                  с 19.05.2026 г. по 30.06.2026 г.                                      (6 недель)</t>
  </si>
  <si>
    <t>Дисциплин и МДК - 4104 часа</t>
  </si>
  <si>
    <t>Учебной практики - 360 часов</t>
  </si>
  <si>
    <t>Производственной практики (в т.ч. преддипломной) - 1008 часов</t>
  </si>
  <si>
    <t>Экзаменов</t>
  </si>
  <si>
    <t>Дифференцированных зачетов</t>
  </si>
  <si>
    <t>Зачетов</t>
  </si>
  <si>
    <t>* без учета промежуточной аттестации</t>
  </si>
  <si>
    <t>ОУД.00</t>
  </si>
  <si>
    <t>Общеобразовательные учебные дисциплины</t>
  </si>
  <si>
    <t>6ДЗ</t>
  </si>
  <si>
    <t>ОУД.01</t>
  </si>
  <si>
    <t>ОУД.02</t>
  </si>
  <si>
    <t>ОУД.03</t>
  </si>
  <si>
    <t>ОУД.04</t>
  </si>
  <si>
    <r>
      <rPr>
        <sz val="9"/>
        <color theme="1"/>
        <rFont val="Times New Roman"/>
        <family val="1"/>
        <charset val="204"/>
      </rPr>
      <t xml:space="preserve">Математика </t>
    </r>
    <r>
      <rPr>
        <i/>
        <sz val="8"/>
        <color theme="1"/>
        <rFont val="Times New Roman"/>
        <family val="1"/>
        <charset val="204"/>
      </rPr>
      <t>(профильная)</t>
    </r>
  </si>
  <si>
    <t>ОУД.05</t>
  </si>
  <si>
    <t xml:space="preserve">ОУД.06 </t>
  </si>
  <si>
    <t>ОУД.07</t>
  </si>
  <si>
    <t xml:space="preserve">ОУД.08 </t>
  </si>
  <si>
    <t>Астрономия</t>
  </si>
  <si>
    <t>по выбору из обязательных предметных областей</t>
  </si>
  <si>
    <t>ОУД.09</t>
  </si>
  <si>
    <r>
      <rPr>
        <sz val="9"/>
        <color theme="1"/>
        <rFont val="Times New Roman"/>
        <family val="1"/>
        <charset val="204"/>
      </rPr>
      <t xml:space="preserve">Информатика </t>
    </r>
    <r>
      <rPr>
        <i/>
        <sz val="9"/>
        <color theme="1"/>
        <rFont val="Times New Roman"/>
        <family val="1"/>
        <charset val="204"/>
      </rPr>
      <t>(профильная)</t>
    </r>
  </si>
  <si>
    <t>ОУД.10</t>
  </si>
  <si>
    <t>ОУД.11</t>
  </si>
  <si>
    <r>
      <rPr>
        <sz val="9"/>
        <color theme="1"/>
        <rFont val="Times New Roman"/>
        <family val="1"/>
        <charset val="204"/>
      </rPr>
      <t xml:space="preserve">Экономика </t>
    </r>
    <r>
      <rPr>
        <i/>
        <sz val="8"/>
        <color theme="1"/>
        <rFont val="Times New Roman"/>
        <family val="1"/>
        <charset val="204"/>
      </rPr>
      <t>(профильная)</t>
    </r>
  </si>
  <si>
    <t>ОУД.12</t>
  </si>
  <si>
    <r>
      <rPr>
        <sz val="9"/>
        <color theme="1"/>
        <rFont val="Times New Roman"/>
        <family val="1"/>
        <charset val="204"/>
      </rPr>
      <t xml:space="preserve">Право </t>
    </r>
    <r>
      <rPr>
        <i/>
        <sz val="8"/>
        <color theme="1"/>
        <rFont val="Times New Roman"/>
        <family val="1"/>
        <charset val="204"/>
      </rPr>
      <t>(профильная)</t>
    </r>
  </si>
  <si>
    <t>ОУД.13</t>
  </si>
  <si>
    <t>Естествознание:</t>
  </si>
  <si>
    <t>ОУД.13.01</t>
  </si>
  <si>
    <t>ОУД.13.02</t>
  </si>
  <si>
    <t>ОУД.13.03</t>
  </si>
  <si>
    <t>ОУД.14</t>
  </si>
  <si>
    <t>ОУД.15</t>
  </si>
  <si>
    <t>Экология</t>
  </si>
  <si>
    <t>Государственная итоговая аттестация:                                  подготовка и защита выпускной квалификационной работы                                  с 19.05.2025 г. по 30.06.2025 г.                                      (6 недель)</t>
  </si>
  <si>
    <t>Перечень кабинетов, лабораторий, мастерских и других помещений</t>
  </si>
  <si>
    <t xml:space="preserve">№ </t>
  </si>
  <si>
    <t>Наименование</t>
  </si>
  <si>
    <t>Кабинеты:</t>
  </si>
  <si>
    <t>Русский язык и литература</t>
  </si>
  <si>
    <t>Математика</t>
  </si>
  <si>
    <t>Английский язык</t>
  </si>
  <si>
    <t>Немецкий язык</t>
  </si>
  <si>
    <t>Социально-экономические дисциплины</t>
  </si>
  <si>
    <t>Безопасность жизнедеятельности и охрана труда</t>
  </si>
  <si>
    <t>Технология кулинарного и кондитерского производства</t>
  </si>
  <si>
    <t>Организация обслуживания</t>
  </si>
  <si>
    <t>Техническое оснащение кулинарного и кондитерского производства</t>
  </si>
  <si>
    <t>Лаборатории:</t>
  </si>
  <si>
    <t>Учебная кухня ресторана (с зонами для приготовления холодных, горячих блюд, кулинарных изделий, сладких блюд, десертов и напитков)</t>
  </si>
  <si>
    <t>Учебный кондитерский цех</t>
  </si>
  <si>
    <t>Спортивный комплекс:</t>
  </si>
  <si>
    <t>Спортивный зал</t>
  </si>
  <si>
    <t>Открытая площадка с элементами полосы препятствия</t>
  </si>
  <si>
    <t>Стрелковый тир (электронный)</t>
  </si>
  <si>
    <t>Залы:</t>
  </si>
  <si>
    <t>Актовый зал</t>
  </si>
  <si>
    <t>Библиотека, читальный зал с выходом в сеть Интернет</t>
  </si>
  <si>
    <t>84+15</t>
  </si>
  <si>
    <t>защита проекта</t>
  </si>
  <si>
    <t>84+16</t>
  </si>
  <si>
    <t>Дисциплин и МДК - 4176 часа</t>
  </si>
  <si>
    <t>96+15</t>
  </si>
  <si>
    <t>96+14</t>
  </si>
  <si>
    <t>Основы безопасности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</si>
</sst>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charset val="13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27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0" fillId="0" borderId="0" xfId="1"/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5" fillId="3" borderId="10" xfId="1" applyFont="1" applyFill="1" applyBorder="1"/>
    <xf numFmtId="0" fontId="5" fillId="3" borderId="11" xfId="1" applyFont="1" applyFill="1" applyBorder="1"/>
    <xf numFmtId="0" fontId="5" fillId="3" borderId="11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vertical="center"/>
    </xf>
    <xf numFmtId="0" fontId="5" fillId="4" borderId="11" xfId="1" applyFont="1" applyFill="1" applyBorder="1" applyAlignment="1">
      <alignment vertical="center" wrapText="1"/>
    </xf>
    <xf numFmtId="49" fontId="5" fillId="4" borderId="11" xfId="1" applyNumberFormat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49" fontId="6" fillId="0" borderId="12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49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vertical="center"/>
    </xf>
    <xf numFmtId="49" fontId="6" fillId="0" borderId="6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8" fillId="3" borderId="10" xfId="1" applyFont="1" applyFill="1" applyBorder="1" applyAlignment="1">
      <alignment vertical="center"/>
    </xf>
    <xf numFmtId="0" fontId="5" fillId="3" borderId="11" xfId="1" applyFont="1" applyFill="1" applyBorder="1" applyAlignment="1">
      <alignment vertical="center" wrapText="1"/>
    </xf>
    <xf numFmtId="49" fontId="5" fillId="3" borderId="11" xfId="1" applyNumberFormat="1" applyFont="1" applyFill="1" applyBorder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6" fillId="0" borderId="6" xfId="1" applyFont="1" applyBorder="1" applyAlignment="1">
      <alignment vertical="center" wrapText="1"/>
    </xf>
    <xf numFmtId="0" fontId="5" fillId="3" borderId="10" xfId="1" applyFont="1" applyFill="1" applyBorder="1" applyAlignment="1">
      <alignment vertical="center"/>
    </xf>
    <xf numFmtId="0" fontId="5" fillId="3" borderId="11" xfId="1" applyFont="1" applyFill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7" fillId="0" borderId="6" xfId="1" applyFont="1" applyBorder="1" applyAlignment="1">
      <alignment horizontal="center" vertical="center"/>
    </xf>
    <xf numFmtId="0" fontId="6" fillId="5" borderId="12" xfId="1" applyFont="1" applyFill="1" applyBorder="1" applyAlignment="1">
      <alignment vertical="center"/>
    </xf>
    <xf numFmtId="0" fontId="6" fillId="5" borderId="12" xfId="1" applyFont="1" applyFill="1" applyBorder="1" applyAlignment="1">
      <alignment vertical="center" wrapText="1"/>
    </xf>
    <xf numFmtId="0" fontId="6" fillId="5" borderId="12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6" fillId="5" borderId="1" xfId="1" applyFont="1" applyFill="1" applyBorder="1" applyAlignment="1">
      <alignment vertical="center"/>
    </xf>
    <xf numFmtId="0" fontId="6" fillId="5" borderId="1" xfId="1" applyFont="1" applyFill="1" applyBorder="1" applyAlignment="1">
      <alignment vertical="center" wrapText="1"/>
    </xf>
    <xf numFmtId="0" fontId="6" fillId="5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5" fillId="4" borderId="17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6" borderId="21" xfId="1" applyFont="1" applyFill="1" applyBorder="1" applyAlignment="1">
      <alignment horizontal="center" vertical="center"/>
    </xf>
    <xf numFmtId="0" fontId="6" fillId="4" borderId="20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7" borderId="23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/>
    </xf>
    <xf numFmtId="0" fontId="6" fillId="6" borderId="23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4" borderId="24" xfId="1" applyFont="1" applyFill="1" applyBorder="1" applyAlignment="1">
      <alignment horizontal="center" vertical="center"/>
    </xf>
    <xf numFmtId="0" fontId="6" fillId="7" borderId="25" xfId="1" applyFont="1" applyFill="1" applyBorder="1" applyAlignment="1">
      <alignment horizontal="center" vertical="center"/>
    </xf>
    <xf numFmtId="0" fontId="6" fillId="7" borderId="2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/>
    </xf>
    <xf numFmtId="0" fontId="6" fillId="7" borderId="22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28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4" borderId="25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12" fillId="4" borderId="22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center" vertical="center"/>
    </xf>
    <xf numFmtId="0" fontId="6" fillId="5" borderId="30" xfId="1" applyFont="1" applyFill="1" applyBorder="1" applyAlignment="1">
      <alignment horizontal="center" vertical="center"/>
    </xf>
    <xf numFmtId="0" fontId="6" fillId="5" borderId="26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6" fillId="5" borderId="27" xfId="1" applyFont="1" applyFill="1" applyBorder="1" applyAlignment="1">
      <alignment horizontal="center" vertical="center"/>
    </xf>
    <xf numFmtId="0" fontId="6" fillId="5" borderId="2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6" fillId="4" borderId="31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4" borderId="29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6" fillId="7" borderId="28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7" borderId="24" xfId="1" applyFont="1" applyFill="1" applyBorder="1" applyAlignment="1">
      <alignment horizontal="center" vertical="center"/>
    </xf>
    <xf numFmtId="0" fontId="12" fillId="4" borderId="23" xfId="1" applyFont="1" applyFill="1" applyBorder="1" applyAlignment="1">
      <alignment horizontal="center" vertical="center"/>
    </xf>
    <xf numFmtId="0" fontId="7" fillId="7" borderId="23" xfId="1" applyFont="1" applyFill="1" applyBorder="1" applyAlignment="1">
      <alignment horizontal="center" vertical="center"/>
    </xf>
    <xf numFmtId="0" fontId="7" fillId="6" borderId="23" xfId="1" applyFont="1" applyFill="1" applyBorder="1" applyAlignment="1">
      <alignment horizontal="center" vertical="center"/>
    </xf>
    <xf numFmtId="0" fontId="6" fillId="6" borderId="22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4" borderId="27" xfId="1" applyFont="1" applyFill="1" applyBorder="1" applyAlignment="1">
      <alignment horizontal="center" vertical="center"/>
    </xf>
    <xf numFmtId="0" fontId="7" fillId="4" borderId="27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6" fillId="8" borderId="1" xfId="1" applyFont="1" applyFill="1" applyBorder="1" applyAlignment="1">
      <alignment vertical="center"/>
    </xf>
    <xf numFmtId="0" fontId="5" fillId="8" borderId="1" xfId="1" applyFont="1" applyFill="1" applyBorder="1" applyAlignment="1">
      <alignment vertical="center"/>
    </xf>
    <xf numFmtId="0" fontId="5" fillId="8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10" fillId="0" borderId="1" xfId="1" applyBorder="1"/>
    <xf numFmtId="0" fontId="4" fillId="0" borderId="0" xfId="1" applyFont="1"/>
    <xf numFmtId="0" fontId="6" fillId="8" borderId="2" xfId="1" applyFont="1" applyFill="1" applyBorder="1" applyAlignment="1">
      <alignment horizontal="center" vertical="center"/>
    </xf>
    <xf numFmtId="0" fontId="6" fillId="8" borderId="27" xfId="1" applyFont="1" applyFill="1" applyBorder="1" applyAlignment="1">
      <alignment horizontal="center" vertical="center"/>
    </xf>
    <xf numFmtId="0" fontId="6" fillId="8" borderId="23" xfId="1" applyFont="1" applyFill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8" borderId="22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/>
    </xf>
    <xf numFmtId="0" fontId="10" fillId="0" borderId="28" xfId="1" applyBorder="1"/>
    <xf numFmtId="0" fontId="6" fillId="0" borderId="29" xfId="1" applyFont="1" applyBorder="1" applyAlignment="1">
      <alignment horizontal="center" vertical="center"/>
    </xf>
    <xf numFmtId="0" fontId="13" fillId="0" borderId="0" xfId="1" applyFont="1"/>
    <xf numFmtId="0" fontId="6" fillId="7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center"/>
    </xf>
    <xf numFmtId="0" fontId="6" fillId="5" borderId="22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10" fillId="0" borderId="29" xfId="1" applyBorder="1"/>
    <xf numFmtId="0" fontId="6" fillId="7" borderId="20" xfId="1" applyFont="1" applyFill="1" applyBorder="1" applyAlignment="1">
      <alignment horizontal="center" vertical="center"/>
    </xf>
    <xf numFmtId="0" fontId="6" fillId="7" borderId="29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5" fillId="3" borderId="11" xfId="1" applyNumberFormat="1" applyFont="1" applyFill="1" applyBorder="1" applyAlignment="1">
      <alignment horizontal="center" vertical="center"/>
    </xf>
    <xf numFmtId="0" fontId="6" fillId="7" borderId="32" xfId="1" applyFont="1" applyFill="1" applyBorder="1" applyAlignment="1">
      <alignment horizontal="center" vertical="center"/>
    </xf>
    <xf numFmtId="0" fontId="6" fillId="4" borderId="33" xfId="1" applyFont="1" applyFill="1" applyBorder="1" applyAlignment="1">
      <alignment horizontal="center" vertical="center"/>
    </xf>
    <xf numFmtId="0" fontId="6" fillId="4" borderId="26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10" borderId="2" xfId="1" applyFont="1" applyFill="1" applyBorder="1" applyAlignment="1">
      <alignment horizontal="center" vertical="center"/>
    </xf>
    <xf numFmtId="0" fontId="7" fillId="10" borderId="2" xfId="1" applyFont="1" applyFill="1" applyBorder="1" applyAlignment="1">
      <alignment horizontal="center" vertical="center"/>
    </xf>
    <xf numFmtId="0" fontId="6" fillId="10" borderId="19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6" fillId="5" borderId="2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7" fillId="9" borderId="22" xfId="1" applyFont="1" applyFill="1" applyBorder="1" applyAlignment="1">
      <alignment horizontal="center" vertical="center"/>
    </xf>
    <xf numFmtId="0" fontId="7" fillId="9" borderId="23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10" fillId="0" borderId="34" xfId="1" applyBorder="1"/>
    <xf numFmtId="0" fontId="7" fillId="0" borderId="6" xfId="1" applyFont="1" applyFill="1" applyBorder="1" applyAlignment="1">
      <alignment horizontal="center" vertical="center"/>
    </xf>
    <xf numFmtId="0" fontId="6" fillId="9" borderId="21" xfId="1" applyFont="1" applyFill="1" applyBorder="1" applyAlignment="1">
      <alignment horizontal="center" vertical="center"/>
    </xf>
    <xf numFmtId="0" fontId="6" fillId="9" borderId="26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9" borderId="2" xfId="1" applyFont="1" applyFill="1" applyBorder="1" applyAlignment="1">
      <alignment horizontal="center" vertical="center"/>
    </xf>
    <xf numFmtId="0" fontId="6" fillId="9" borderId="27" xfId="1" applyFont="1" applyFill="1" applyBorder="1" applyAlignment="1">
      <alignment horizontal="center" vertical="center"/>
    </xf>
    <xf numFmtId="0" fontId="6" fillId="7" borderId="8" xfId="1" applyFont="1" applyFill="1" applyBorder="1" applyAlignment="1">
      <alignment horizontal="center" vertical="center"/>
    </xf>
    <xf numFmtId="0" fontId="6" fillId="9" borderId="23" xfId="1" applyFont="1" applyFill="1" applyBorder="1" applyAlignment="1">
      <alignment horizontal="center" vertical="center"/>
    </xf>
    <xf numFmtId="0" fontId="6" fillId="6" borderId="27" xfId="1" applyFont="1" applyFill="1" applyBorder="1" applyAlignment="1">
      <alignment horizontal="center" vertical="center"/>
    </xf>
    <xf numFmtId="0" fontId="6" fillId="7" borderId="27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1" fillId="2" borderId="6" xfId="1" applyFont="1" applyFill="1" applyBorder="1" applyAlignment="1">
      <alignment horizontal="left" vertical="top" wrapText="1"/>
    </xf>
    <xf numFmtId="0" fontId="11" fillId="2" borderId="7" xfId="1" applyFont="1" applyFill="1" applyBorder="1" applyAlignment="1">
      <alignment horizontal="left" vertical="top" wrapText="1"/>
    </xf>
    <xf numFmtId="0" fontId="11" fillId="2" borderId="12" xfId="1" applyFont="1" applyFill="1" applyBorder="1" applyAlignment="1">
      <alignment horizontal="left" vertical="top" wrapText="1"/>
    </xf>
    <xf numFmtId="0" fontId="6" fillId="2" borderId="2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10" borderId="6" xfId="1" applyFont="1" applyFill="1" applyBorder="1" applyAlignment="1">
      <alignment horizontal="center" vertical="center"/>
    </xf>
    <xf numFmtId="0" fontId="6" fillId="10" borderId="12" xfId="1" applyFont="1" applyFill="1" applyBorder="1" applyAlignment="1">
      <alignment horizontal="center" vertical="center"/>
    </xf>
    <xf numFmtId="0" fontId="6" fillId="10" borderId="25" xfId="1" applyFont="1" applyFill="1" applyBorder="1" applyAlignment="1">
      <alignment horizontal="center" vertical="center"/>
    </xf>
    <xf numFmtId="0" fontId="6" fillId="10" borderId="21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textRotation="90" wrapText="1"/>
    </xf>
    <xf numFmtId="0" fontId="6" fillId="0" borderId="7" xfId="1" applyFont="1" applyFill="1" applyBorder="1" applyAlignment="1">
      <alignment horizontal="center" vertical="center" textRotation="90" wrapText="1"/>
    </xf>
    <xf numFmtId="0" fontId="10" fillId="0" borderId="7" xfId="1" applyBorder="1"/>
    <xf numFmtId="0" fontId="10" fillId="0" borderId="16" xfId="1" applyBorder="1"/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horizontal="center" vertical="center" textRotation="90" wrapText="1"/>
    </xf>
    <xf numFmtId="0" fontId="5" fillId="0" borderId="6" xfId="1" applyFont="1" applyBorder="1" applyAlignment="1">
      <alignment horizontal="center" vertical="center" textRotation="90"/>
    </xf>
    <xf numFmtId="0" fontId="5" fillId="0" borderId="7" xfId="1" applyFont="1" applyBorder="1" applyAlignment="1">
      <alignment horizontal="center" vertical="center" textRotation="90"/>
    </xf>
    <xf numFmtId="0" fontId="6" fillId="0" borderId="2" xfId="1" applyFont="1" applyFill="1" applyBorder="1" applyAlignment="1">
      <alignment horizontal="center" vertical="center" wrapText="1"/>
    </xf>
    <xf numFmtId="0" fontId="10" fillId="0" borderId="3" xfId="1" applyBorder="1"/>
    <xf numFmtId="0" fontId="10" fillId="0" borderId="4" xfId="1" applyBorder="1"/>
    <xf numFmtId="0" fontId="5" fillId="0" borderId="6" xfId="1" applyFont="1" applyFill="1" applyBorder="1" applyAlignment="1">
      <alignment horizontal="center" vertical="center" textRotation="90" wrapText="1"/>
    </xf>
    <xf numFmtId="0" fontId="5" fillId="0" borderId="7" xfId="1" applyFont="1" applyFill="1" applyBorder="1" applyAlignment="1">
      <alignment horizontal="center" vertical="center" textRotation="90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8" fillId="0" borderId="0" xfId="1" applyFont="1" applyFill="1"/>
    <xf numFmtId="0" fontId="19" fillId="0" borderId="0" xfId="1" applyFont="1" applyFill="1"/>
    <xf numFmtId="0" fontId="17" fillId="0" borderId="0" xfId="1" applyFont="1" applyFill="1"/>
    <xf numFmtId="0" fontId="10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8"/>
  <sheetViews>
    <sheetView showWhiteSpace="0" zoomScale="86" zoomScaleNormal="86" zoomScalePageLayoutView="70" workbookViewId="0">
      <selection activeCell="U100" sqref="U100"/>
    </sheetView>
  </sheetViews>
  <sheetFormatPr defaultColWidth="9.140625" defaultRowHeight="15"/>
  <cols>
    <col min="1" max="1" width="9.28515625" style="5" customWidth="1"/>
    <col min="2" max="2" width="35" style="5" customWidth="1"/>
    <col min="3" max="3" width="8.42578125" style="5" customWidth="1"/>
    <col min="4" max="4" width="8.28515625" style="5" customWidth="1"/>
    <col min="5" max="5" width="7.85546875" style="5" customWidth="1"/>
    <col min="6" max="6" width="5.42578125" style="5" customWidth="1"/>
    <col min="7" max="7" width="10.7109375" style="5" customWidth="1"/>
    <col min="8" max="8" width="5.85546875" style="5" customWidth="1"/>
    <col min="9" max="9" width="9.140625" style="5"/>
    <col min="10" max="10" width="5.5703125" style="5" customWidth="1"/>
    <col min="11" max="11" width="5.140625" style="5" customWidth="1"/>
    <col min="12" max="12" width="5.42578125" style="5" customWidth="1"/>
    <col min="13" max="13" width="7.28515625" style="5" customWidth="1"/>
    <col min="14" max="16384" width="9.140625" style="5"/>
  </cols>
  <sheetData>
    <row r="1" spans="1:21" ht="26.25" customHeight="1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42" customHeight="1">
      <c r="A2" s="222" t="s">
        <v>1</v>
      </c>
      <c r="B2" s="222" t="s">
        <v>2</v>
      </c>
      <c r="C2" s="224" t="s">
        <v>3</v>
      </c>
      <c r="D2" s="225"/>
      <c r="E2" s="224" t="s">
        <v>4</v>
      </c>
      <c r="F2" s="226"/>
      <c r="G2" s="226"/>
      <c r="H2" s="226"/>
      <c r="I2" s="226"/>
      <c r="J2" s="226"/>
      <c r="K2" s="226"/>
      <c r="L2" s="226"/>
      <c r="M2" s="225"/>
      <c r="N2" s="227" t="s">
        <v>5</v>
      </c>
      <c r="O2" s="228"/>
      <c r="P2" s="228"/>
      <c r="Q2" s="228"/>
      <c r="R2" s="228"/>
      <c r="S2" s="228"/>
      <c r="T2" s="228"/>
      <c r="U2" s="229"/>
    </row>
    <row r="3" spans="1:21" ht="26.25" customHeight="1">
      <c r="A3" s="223"/>
      <c r="B3" s="223"/>
      <c r="C3" s="230" t="s">
        <v>6</v>
      </c>
      <c r="D3" s="230" t="s">
        <v>7</v>
      </c>
      <c r="E3" s="232" t="s">
        <v>8</v>
      </c>
      <c r="F3" s="232" t="s">
        <v>9</v>
      </c>
      <c r="G3" s="239" t="s">
        <v>10</v>
      </c>
      <c r="H3" s="240"/>
      <c r="I3" s="240"/>
      <c r="J3" s="240"/>
      <c r="K3" s="240"/>
      <c r="L3" s="241"/>
      <c r="M3" s="173"/>
      <c r="N3" s="219" t="s">
        <v>11</v>
      </c>
      <c r="O3" s="220"/>
      <c r="P3" s="219" t="s">
        <v>12</v>
      </c>
      <c r="Q3" s="220"/>
      <c r="R3" s="219" t="s">
        <v>13</v>
      </c>
      <c r="S3" s="220"/>
      <c r="T3" s="219" t="s">
        <v>14</v>
      </c>
      <c r="U3" s="220"/>
    </row>
    <row r="4" spans="1:21" ht="24.75" customHeight="1">
      <c r="A4" s="223"/>
      <c r="B4" s="223"/>
      <c r="C4" s="231"/>
      <c r="D4" s="231"/>
      <c r="E4" s="233"/>
      <c r="F4" s="233"/>
      <c r="G4" s="230" t="s">
        <v>15</v>
      </c>
      <c r="H4" s="234" t="s">
        <v>16</v>
      </c>
      <c r="I4" s="235"/>
      <c r="J4" s="236"/>
      <c r="K4" s="230" t="s">
        <v>17</v>
      </c>
      <c r="L4" s="232" t="s">
        <v>18</v>
      </c>
      <c r="M4" s="237" t="s">
        <v>19</v>
      </c>
      <c r="N4" s="216"/>
      <c r="O4" s="218"/>
      <c r="P4" s="216"/>
      <c r="Q4" s="218"/>
      <c r="R4" s="216"/>
      <c r="S4" s="218"/>
      <c r="T4" s="216"/>
      <c r="U4" s="218"/>
    </row>
    <row r="5" spans="1:21" ht="15" customHeight="1">
      <c r="A5" s="223"/>
      <c r="B5" s="223"/>
      <c r="C5" s="231"/>
      <c r="D5" s="231"/>
      <c r="E5" s="233"/>
      <c r="F5" s="233"/>
      <c r="G5" s="231"/>
      <c r="H5" s="212" t="s">
        <v>20</v>
      </c>
      <c r="I5" s="212" t="s">
        <v>21</v>
      </c>
      <c r="J5" s="212" t="s">
        <v>22</v>
      </c>
      <c r="K5" s="231"/>
      <c r="L5" s="233"/>
      <c r="M5" s="238"/>
      <c r="N5" s="50" t="s">
        <v>23</v>
      </c>
      <c r="O5" s="50" t="s">
        <v>24</v>
      </c>
      <c r="P5" s="50" t="s">
        <v>23</v>
      </c>
      <c r="Q5" s="50" t="s">
        <v>24</v>
      </c>
      <c r="R5" s="50" t="s">
        <v>23</v>
      </c>
      <c r="S5" s="50" t="s">
        <v>24</v>
      </c>
      <c r="T5" s="50" t="s">
        <v>23</v>
      </c>
      <c r="U5" s="50" t="s">
        <v>24</v>
      </c>
    </row>
    <row r="6" spans="1:21">
      <c r="A6" s="223"/>
      <c r="B6" s="223"/>
      <c r="C6" s="231"/>
      <c r="D6" s="231"/>
      <c r="E6" s="233"/>
      <c r="F6" s="233"/>
      <c r="G6" s="231"/>
      <c r="H6" s="213"/>
      <c r="I6" s="214"/>
      <c r="J6" s="213"/>
      <c r="K6" s="231"/>
      <c r="L6" s="233"/>
      <c r="M6" s="238"/>
      <c r="N6" s="216" t="s">
        <v>25</v>
      </c>
      <c r="O6" s="217"/>
      <c r="P6" s="217"/>
      <c r="Q6" s="217"/>
      <c r="R6" s="217"/>
      <c r="S6" s="217"/>
      <c r="T6" s="217"/>
      <c r="U6" s="218"/>
    </row>
    <row r="7" spans="1:21" ht="54" customHeight="1" thickBot="1">
      <c r="A7" s="223"/>
      <c r="B7" s="223"/>
      <c r="C7" s="231"/>
      <c r="D7" s="231"/>
      <c r="E7" s="233"/>
      <c r="F7" s="233"/>
      <c r="G7" s="231"/>
      <c r="H7" s="213"/>
      <c r="I7" s="215"/>
      <c r="J7" s="213"/>
      <c r="K7" s="231"/>
      <c r="L7" s="233"/>
      <c r="M7" s="238"/>
      <c r="N7" s="51">
        <v>17</v>
      </c>
      <c r="O7" s="51">
        <v>24</v>
      </c>
      <c r="P7" s="51">
        <v>17</v>
      </c>
      <c r="Q7" s="51">
        <v>24</v>
      </c>
      <c r="R7" s="51">
        <v>17</v>
      </c>
      <c r="S7" s="51">
        <v>25</v>
      </c>
      <c r="T7" s="51">
        <v>17</v>
      </c>
      <c r="U7" s="51">
        <v>24</v>
      </c>
    </row>
    <row r="8" spans="1:21" ht="15.75" thickBot="1">
      <c r="A8" s="8" t="s">
        <v>26</v>
      </c>
      <c r="B8" s="9" t="s">
        <v>27</v>
      </c>
      <c r="C8" s="10" t="s">
        <v>28</v>
      </c>
      <c r="D8" s="10" t="s">
        <v>29</v>
      </c>
      <c r="E8" s="156">
        <f>SUM(E9:E22)</f>
        <v>1476</v>
      </c>
      <c r="F8" s="156">
        <f t="shared" ref="F8:U8" si="0">SUM(F9:F22)</f>
        <v>0</v>
      </c>
      <c r="G8" s="156">
        <f>SUM(G9:G22)</f>
        <v>1446</v>
      </c>
      <c r="H8" s="156">
        <f t="shared" si="0"/>
        <v>0</v>
      </c>
      <c r="I8" s="156">
        <f t="shared" si="0"/>
        <v>0</v>
      </c>
      <c r="J8" s="156">
        <f t="shared" si="0"/>
        <v>0</v>
      </c>
      <c r="K8" s="156">
        <f t="shared" si="0"/>
        <v>0</v>
      </c>
      <c r="L8" s="156">
        <f t="shared" si="0"/>
        <v>14</v>
      </c>
      <c r="M8" s="156">
        <f t="shared" si="0"/>
        <v>16</v>
      </c>
      <c r="N8" s="156">
        <f t="shared" si="0"/>
        <v>612</v>
      </c>
      <c r="O8" s="156">
        <f t="shared" si="0"/>
        <v>864</v>
      </c>
      <c r="P8" s="156">
        <f t="shared" si="0"/>
        <v>0</v>
      </c>
      <c r="Q8" s="156">
        <f t="shared" si="0"/>
        <v>0</v>
      </c>
      <c r="R8" s="156">
        <f t="shared" si="0"/>
        <v>0</v>
      </c>
      <c r="S8" s="156">
        <f t="shared" si="0"/>
        <v>0</v>
      </c>
      <c r="T8" s="156">
        <f t="shared" si="0"/>
        <v>0</v>
      </c>
      <c r="U8" s="156">
        <f t="shared" si="0"/>
        <v>0</v>
      </c>
    </row>
    <row r="9" spans="1:21">
      <c r="A9" s="16" t="s">
        <v>30</v>
      </c>
      <c r="B9" s="16" t="s">
        <v>31</v>
      </c>
      <c r="C9" s="17"/>
      <c r="D9" s="17" t="s">
        <v>32</v>
      </c>
      <c r="E9" s="180">
        <f>SUM(G9+L9+M9)</f>
        <v>72</v>
      </c>
      <c r="F9" s="180">
        <v>0</v>
      </c>
      <c r="G9" s="21">
        <f>SUM(N9:U9)-L9-M9</f>
        <v>66</v>
      </c>
      <c r="H9" s="180"/>
      <c r="I9" s="55"/>
      <c r="J9" s="56"/>
      <c r="K9" s="56"/>
      <c r="L9" s="163">
        <v>2</v>
      </c>
      <c r="M9" s="163">
        <v>4</v>
      </c>
      <c r="N9" s="58">
        <v>34</v>
      </c>
      <c r="O9" s="59">
        <v>38</v>
      </c>
      <c r="P9" s="60"/>
      <c r="Q9" s="82"/>
      <c r="R9" s="60"/>
      <c r="S9" s="82"/>
      <c r="T9" s="60"/>
      <c r="U9" s="82"/>
    </row>
    <row r="10" spans="1:21">
      <c r="A10" s="19" t="s">
        <v>33</v>
      </c>
      <c r="B10" s="19" t="s">
        <v>34</v>
      </c>
      <c r="C10" s="20" t="s">
        <v>35</v>
      </c>
      <c r="D10" s="20"/>
      <c r="E10" s="180">
        <f t="shared" ref="E10:E22" si="1">SUM(G10+L10+M10)</f>
        <v>108</v>
      </c>
      <c r="F10" s="21">
        <v>0</v>
      </c>
      <c r="G10" s="21">
        <f t="shared" ref="G10:G22" si="2">SUM(N10:U10)-M10</f>
        <v>108</v>
      </c>
      <c r="H10" s="21"/>
      <c r="I10" s="61"/>
      <c r="J10" s="174"/>
      <c r="K10" s="174"/>
      <c r="L10" s="174"/>
      <c r="M10" s="62"/>
      <c r="N10" s="63">
        <v>48</v>
      </c>
      <c r="O10" s="64">
        <v>60</v>
      </c>
      <c r="P10" s="65"/>
      <c r="Q10" s="74"/>
      <c r="R10" s="65"/>
      <c r="S10" s="74"/>
      <c r="T10" s="65"/>
      <c r="U10" s="74"/>
    </row>
    <row r="11" spans="1:21">
      <c r="A11" s="19" t="s">
        <v>36</v>
      </c>
      <c r="B11" s="19" t="s">
        <v>37</v>
      </c>
      <c r="C11" s="20" t="s">
        <v>35</v>
      </c>
      <c r="D11" s="20"/>
      <c r="E11" s="180">
        <f t="shared" si="1"/>
        <v>144</v>
      </c>
      <c r="F11" s="21">
        <v>0</v>
      </c>
      <c r="G11" s="21">
        <f t="shared" si="2"/>
        <v>144</v>
      </c>
      <c r="H11" s="21"/>
      <c r="I11" s="61"/>
      <c r="J11" s="174"/>
      <c r="K11" s="174"/>
      <c r="L11" s="174"/>
      <c r="M11" s="62"/>
      <c r="N11" s="63">
        <v>54</v>
      </c>
      <c r="O11" s="64">
        <v>90</v>
      </c>
      <c r="P11" s="65"/>
      <c r="Q11" s="74"/>
      <c r="R11" s="65"/>
      <c r="S11" s="74"/>
      <c r="T11" s="65"/>
      <c r="U11" s="74"/>
    </row>
    <row r="12" spans="1:21">
      <c r="A12" s="19" t="s">
        <v>38</v>
      </c>
      <c r="B12" s="22" t="s">
        <v>39</v>
      </c>
      <c r="C12" s="23"/>
      <c r="D12" s="17" t="s">
        <v>32</v>
      </c>
      <c r="E12" s="180">
        <f t="shared" si="1"/>
        <v>232</v>
      </c>
      <c r="F12" s="21">
        <v>0</v>
      </c>
      <c r="G12" s="21">
        <f>SUM(N12:U12)-L12-M12</f>
        <v>220</v>
      </c>
      <c r="H12" s="21"/>
      <c r="I12" s="61"/>
      <c r="J12" s="174"/>
      <c r="K12" s="174"/>
      <c r="L12" s="161">
        <v>6</v>
      </c>
      <c r="M12" s="161">
        <v>6</v>
      </c>
      <c r="N12" s="63">
        <v>90</v>
      </c>
      <c r="O12" s="66">
        <v>142</v>
      </c>
      <c r="P12" s="65"/>
      <c r="Q12" s="74"/>
      <c r="R12" s="65"/>
      <c r="S12" s="74"/>
      <c r="T12" s="65"/>
      <c r="U12" s="74"/>
    </row>
    <row r="13" spans="1:21">
      <c r="A13" s="19" t="s">
        <v>40</v>
      </c>
      <c r="B13" s="19" t="s">
        <v>41</v>
      </c>
      <c r="C13" s="20" t="s">
        <v>35</v>
      </c>
      <c r="D13" s="20"/>
      <c r="E13" s="180">
        <f t="shared" si="1"/>
        <v>108</v>
      </c>
      <c r="F13" s="21">
        <v>0</v>
      </c>
      <c r="G13" s="21">
        <f t="shared" si="2"/>
        <v>108</v>
      </c>
      <c r="H13" s="21"/>
      <c r="I13" s="61"/>
      <c r="J13" s="174"/>
      <c r="K13" s="174"/>
      <c r="L13" s="174"/>
      <c r="M13" s="62"/>
      <c r="N13" s="63">
        <v>50</v>
      </c>
      <c r="O13" s="64">
        <v>58</v>
      </c>
      <c r="P13" s="65"/>
      <c r="Q13" s="74"/>
      <c r="R13" s="65"/>
      <c r="S13" s="74"/>
      <c r="T13" s="65"/>
      <c r="U13" s="74"/>
    </row>
    <row r="14" spans="1:21">
      <c r="A14" s="19" t="s">
        <v>42</v>
      </c>
      <c r="B14" s="19" t="s">
        <v>43</v>
      </c>
      <c r="C14" s="20" t="s">
        <v>35</v>
      </c>
      <c r="D14" s="20"/>
      <c r="E14" s="180">
        <f t="shared" si="1"/>
        <v>136</v>
      </c>
      <c r="F14" s="21">
        <v>0</v>
      </c>
      <c r="G14" s="21">
        <f t="shared" si="2"/>
        <v>136</v>
      </c>
      <c r="H14" s="21"/>
      <c r="I14" s="61"/>
      <c r="J14" s="174"/>
      <c r="K14" s="174"/>
      <c r="L14" s="174"/>
      <c r="M14" s="62"/>
      <c r="N14" s="63">
        <v>50</v>
      </c>
      <c r="O14" s="64">
        <v>86</v>
      </c>
      <c r="P14" s="65"/>
      <c r="Q14" s="74"/>
      <c r="R14" s="65"/>
      <c r="S14" s="74"/>
      <c r="T14" s="65"/>
      <c r="U14" s="74"/>
    </row>
    <row r="15" spans="1:21">
      <c r="A15" s="19" t="s">
        <v>44</v>
      </c>
      <c r="B15" s="19" t="s">
        <v>45</v>
      </c>
      <c r="C15" s="20" t="s">
        <v>35</v>
      </c>
      <c r="D15" s="20"/>
      <c r="E15" s="180">
        <f t="shared" si="1"/>
        <v>72</v>
      </c>
      <c r="F15" s="21">
        <v>0</v>
      </c>
      <c r="G15" s="21">
        <f t="shared" si="2"/>
        <v>72</v>
      </c>
      <c r="H15" s="21"/>
      <c r="I15" s="61"/>
      <c r="J15" s="174"/>
      <c r="K15" s="174"/>
      <c r="L15" s="174"/>
      <c r="M15" s="62"/>
      <c r="N15" s="63">
        <v>34</v>
      </c>
      <c r="O15" s="64">
        <v>38</v>
      </c>
      <c r="P15" s="65"/>
      <c r="Q15" s="74"/>
      <c r="R15" s="65"/>
      <c r="S15" s="74"/>
      <c r="T15" s="65"/>
      <c r="U15" s="74"/>
    </row>
    <row r="16" spans="1:21">
      <c r="A16" s="19" t="s">
        <v>46</v>
      </c>
      <c r="B16" s="19" t="s">
        <v>47</v>
      </c>
      <c r="C16" s="20" t="s">
        <v>35</v>
      </c>
      <c r="D16" s="20"/>
      <c r="E16" s="180">
        <f t="shared" si="1"/>
        <v>108</v>
      </c>
      <c r="F16" s="21">
        <v>0</v>
      </c>
      <c r="G16" s="21">
        <f t="shared" si="2"/>
        <v>108</v>
      </c>
      <c r="H16" s="21"/>
      <c r="I16" s="61"/>
      <c r="J16" s="174"/>
      <c r="K16" s="174"/>
      <c r="L16" s="174"/>
      <c r="M16" s="62"/>
      <c r="N16" s="63">
        <v>48</v>
      </c>
      <c r="O16" s="64">
        <v>60</v>
      </c>
      <c r="P16" s="65"/>
      <c r="Q16" s="74"/>
      <c r="R16" s="65"/>
      <c r="S16" s="74"/>
      <c r="T16" s="65"/>
      <c r="U16" s="74"/>
    </row>
    <row r="17" spans="1:22">
      <c r="A17" s="19" t="s">
        <v>48</v>
      </c>
      <c r="B17" s="19" t="s">
        <v>49</v>
      </c>
      <c r="C17" s="20" t="s">
        <v>35</v>
      </c>
      <c r="D17" s="20"/>
      <c r="E17" s="180">
        <f t="shared" si="1"/>
        <v>108</v>
      </c>
      <c r="F17" s="21">
        <v>0</v>
      </c>
      <c r="G17" s="21">
        <f t="shared" si="2"/>
        <v>108</v>
      </c>
      <c r="H17" s="21"/>
      <c r="I17" s="61"/>
      <c r="J17" s="174"/>
      <c r="K17" s="174"/>
      <c r="L17" s="174"/>
      <c r="M17" s="62"/>
      <c r="N17" s="63">
        <v>48</v>
      </c>
      <c r="O17" s="64">
        <v>60</v>
      </c>
      <c r="P17" s="65"/>
      <c r="Q17" s="74"/>
      <c r="R17" s="65"/>
      <c r="S17" s="74"/>
      <c r="T17" s="65"/>
      <c r="U17" s="74"/>
    </row>
    <row r="18" spans="1:22">
      <c r="A18" s="19" t="s">
        <v>50</v>
      </c>
      <c r="B18" s="19" t="s">
        <v>51</v>
      </c>
      <c r="C18" s="20"/>
      <c r="D18" s="17" t="s">
        <v>32</v>
      </c>
      <c r="E18" s="180">
        <f t="shared" si="1"/>
        <v>144</v>
      </c>
      <c r="F18" s="21">
        <v>0</v>
      </c>
      <c r="G18" s="21">
        <f>SUM(N18:U18)-L18-M18</f>
        <v>132</v>
      </c>
      <c r="H18" s="21"/>
      <c r="I18" s="61"/>
      <c r="J18" s="174"/>
      <c r="K18" s="174"/>
      <c r="L18" s="161">
        <v>6</v>
      </c>
      <c r="M18" s="161">
        <v>6</v>
      </c>
      <c r="N18" s="116">
        <v>54</v>
      </c>
      <c r="O18" s="66">
        <v>90</v>
      </c>
      <c r="P18" s="65"/>
      <c r="Q18" s="74"/>
      <c r="R18" s="65"/>
      <c r="S18" s="74"/>
      <c r="T18" s="65"/>
      <c r="U18" s="74"/>
    </row>
    <row r="19" spans="1:22">
      <c r="A19" s="19" t="s">
        <v>52</v>
      </c>
      <c r="B19" s="19" t="s">
        <v>53</v>
      </c>
      <c r="C19" s="20" t="s">
        <v>35</v>
      </c>
      <c r="D19" s="20"/>
      <c r="E19" s="180">
        <f t="shared" si="1"/>
        <v>72</v>
      </c>
      <c r="F19" s="21">
        <v>0</v>
      </c>
      <c r="G19" s="21">
        <f t="shared" si="2"/>
        <v>72</v>
      </c>
      <c r="H19" s="21"/>
      <c r="I19" s="61"/>
      <c r="J19" s="174"/>
      <c r="K19" s="174"/>
      <c r="L19" s="174"/>
      <c r="M19" s="62"/>
      <c r="N19" s="116">
        <v>34</v>
      </c>
      <c r="O19" s="64">
        <v>38</v>
      </c>
      <c r="P19" s="65"/>
      <c r="Q19" s="74"/>
      <c r="R19" s="65"/>
      <c r="S19" s="74"/>
      <c r="T19" s="65"/>
      <c r="U19" s="74"/>
    </row>
    <row r="20" spans="1:22">
      <c r="A20" s="19" t="s">
        <v>54</v>
      </c>
      <c r="B20" s="19" t="s">
        <v>55</v>
      </c>
      <c r="C20" s="20" t="s">
        <v>35</v>
      </c>
      <c r="D20" s="20"/>
      <c r="E20" s="180">
        <f t="shared" si="1"/>
        <v>72</v>
      </c>
      <c r="F20" s="21">
        <v>0</v>
      </c>
      <c r="G20" s="21">
        <f t="shared" si="2"/>
        <v>72</v>
      </c>
      <c r="H20" s="21"/>
      <c r="I20" s="61"/>
      <c r="J20" s="174"/>
      <c r="K20" s="174"/>
      <c r="L20" s="174"/>
      <c r="M20" s="62"/>
      <c r="N20" s="116">
        <v>34</v>
      </c>
      <c r="O20" s="64">
        <v>38</v>
      </c>
      <c r="P20" s="65"/>
      <c r="Q20" s="74"/>
      <c r="R20" s="65"/>
      <c r="S20" s="74"/>
      <c r="T20" s="65"/>
      <c r="U20" s="74"/>
    </row>
    <row r="21" spans="1:22">
      <c r="A21" s="19" t="s">
        <v>56</v>
      </c>
      <c r="B21" s="19" t="s">
        <v>244</v>
      </c>
      <c r="C21" s="20" t="s">
        <v>35</v>
      </c>
      <c r="D21" s="20"/>
      <c r="E21" s="180">
        <f t="shared" si="1"/>
        <v>68</v>
      </c>
      <c r="F21" s="21">
        <v>0</v>
      </c>
      <c r="G21" s="21">
        <f t="shared" si="2"/>
        <v>68</v>
      </c>
      <c r="H21" s="21"/>
      <c r="I21" s="61"/>
      <c r="J21" s="174"/>
      <c r="K21" s="174"/>
      <c r="L21" s="174"/>
      <c r="M21" s="62"/>
      <c r="N21" s="116">
        <v>34</v>
      </c>
      <c r="O21" s="64">
        <v>34</v>
      </c>
      <c r="P21" s="65"/>
      <c r="Q21" s="74"/>
      <c r="R21" s="65"/>
      <c r="S21" s="74"/>
      <c r="T21" s="65"/>
      <c r="U21" s="74"/>
    </row>
    <row r="22" spans="1:22" ht="15.75" thickBot="1">
      <c r="A22" s="24" t="s">
        <v>58</v>
      </c>
      <c r="B22" s="24" t="s">
        <v>59</v>
      </c>
      <c r="C22" s="172" t="s">
        <v>239</v>
      </c>
      <c r="D22" s="25"/>
      <c r="E22" s="180">
        <f t="shared" si="1"/>
        <v>32</v>
      </c>
      <c r="F22" s="179">
        <v>0</v>
      </c>
      <c r="G22" s="21">
        <f t="shared" si="2"/>
        <v>32</v>
      </c>
      <c r="H22" s="179"/>
      <c r="I22" s="67"/>
      <c r="J22" s="68"/>
      <c r="K22" s="68"/>
      <c r="L22" s="68"/>
      <c r="M22" s="69"/>
      <c r="N22" s="70"/>
      <c r="O22" s="171">
        <v>32</v>
      </c>
      <c r="P22" s="70"/>
      <c r="Q22" s="84"/>
      <c r="R22" s="70"/>
      <c r="S22" s="84"/>
      <c r="T22" s="70"/>
      <c r="U22" s="84"/>
    </row>
    <row r="23" spans="1:22" ht="24.75" thickBot="1">
      <c r="A23" s="30" t="s">
        <v>61</v>
      </c>
      <c r="B23" s="31" t="s">
        <v>62</v>
      </c>
      <c r="C23" s="32" t="s">
        <v>63</v>
      </c>
      <c r="D23" s="11"/>
      <c r="E23" s="11">
        <f>SUM(E24:E28)</f>
        <v>514</v>
      </c>
      <c r="F23" s="11">
        <f>SUM(F24:F28)</f>
        <v>78</v>
      </c>
      <c r="G23" s="11">
        <f t="shared" ref="G23:I23" si="3">SUM(G24:G28)</f>
        <v>436</v>
      </c>
      <c r="H23" s="11">
        <f t="shared" si="3"/>
        <v>108</v>
      </c>
      <c r="I23" s="11">
        <f t="shared" si="3"/>
        <v>328</v>
      </c>
      <c r="J23" s="11"/>
      <c r="K23" s="11">
        <f t="shared" ref="K23:U23" si="4">SUM(K24:K28)</f>
        <v>0</v>
      </c>
      <c r="L23" s="11">
        <f t="shared" si="4"/>
        <v>0</v>
      </c>
      <c r="M23" s="11">
        <f t="shared" si="4"/>
        <v>0</v>
      </c>
      <c r="N23" s="11">
        <f t="shared" si="4"/>
        <v>0</v>
      </c>
      <c r="O23" s="76">
        <f t="shared" si="4"/>
        <v>0</v>
      </c>
      <c r="P23" s="77">
        <f>SUM(P24:P28)</f>
        <v>110</v>
      </c>
      <c r="Q23" s="85">
        <f t="shared" si="4"/>
        <v>106</v>
      </c>
      <c r="R23" s="101">
        <f t="shared" si="4"/>
        <v>90</v>
      </c>
      <c r="S23" s="76">
        <f t="shared" si="4"/>
        <v>60</v>
      </c>
      <c r="T23" s="77">
        <f t="shared" si="4"/>
        <v>84</v>
      </c>
      <c r="U23" s="85">
        <f t="shared" si="4"/>
        <v>64</v>
      </c>
    </row>
    <row r="24" spans="1:22">
      <c r="A24" s="33" t="s">
        <v>64</v>
      </c>
      <c r="B24" s="16" t="s">
        <v>65</v>
      </c>
      <c r="C24" s="17" t="s">
        <v>60</v>
      </c>
      <c r="D24" s="180"/>
      <c r="E24" s="180">
        <f t="shared" ref="E24:E28" si="5">SUM(F24:G24)</f>
        <v>42</v>
      </c>
      <c r="F24" s="180">
        <v>6</v>
      </c>
      <c r="G24" s="180">
        <v>36</v>
      </c>
      <c r="H24" s="180">
        <v>36</v>
      </c>
      <c r="I24" s="56">
        <v>0</v>
      </c>
      <c r="J24" s="56"/>
      <c r="K24" s="56"/>
      <c r="L24" s="56"/>
      <c r="M24" s="57"/>
      <c r="N24" s="60"/>
      <c r="O24" s="78"/>
      <c r="P24" s="60"/>
      <c r="Q24" s="72">
        <v>42</v>
      </c>
      <c r="R24" s="102"/>
      <c r="S24" s="78"/>
      <c r="T24" s="60"/>
      <c r="U24" s="82"/>
    </row>
    <row r="25" spans="1:22">
      <c r="A25" s="28" t="s">
        <v>66</v>
      </c>
      <c r="B25" s="19" t="s">
        <v>43</v>
      </c>
      <c r="C25" s="20" t="s">
        <v>60</v>
      </c>
      <c r="D25" s="21"/>
      <c r="E25" s="21">
        <f t="shared" si="5"/>
        <v>42</v>
      </c>
      <c r="F25" s="21">
        <v>6</v>
      </c>
      <c r="G25" s="21">
        <v>36</v>
      </c>
      <c r="H25" s="21">
        <v>36</v>
      </c>
      <c r="I25" s="174">
        <v>0</v>
      </c>
      <c r="J25" s="174"/>
      <c r="K25" s="174"/>
      <c r="L25" s="174"/>
      <c r="M25" s="62"/>
      <c r="N25" s="65"/>
      <c r="O25" s="79"/>
      <c r="P25" s="75">
        <v>42</v>
      </c>
      <c r="Q25" s="74"/>
      <c r="R25" s="103"/>
      <c r="S25" s="79"/>
      <c r="T25" s="65"/>
      <c r="U25" s="74"/>
    </row>
    <row r="26" spans="1:22" ht="24">
      <c r="A26" s="28" t="s">
        <v>67</v>
      </c>
      <c r="B26" s="22" t="s">
        <v>68</v>
      </c>
      <c r="C26" s="20" t="s">
        <v>69</v>
      </c>
      <c r="D26" s="21"/>
      <c r="E26" s="21">
        <f t="shared" si="5"/>
        <v>194</v>
      </c>
      <c r="F26" s="21">
        <v>30</v>
      </c>
      <c r="G26" s="21">
        <v>164</v>
      </c>
      <c r="H26" s="21">
        <v>0</v>
      </c>
      <c r="I26" s="174">
        <v>164</v>
      </c>
      <c r="J26" s="174"/>
      <c r="K26" s="174"/>
      <c r="L26" s="174"/>
      <c r="M26" s="62"/>
      <c r="N26" s="65"/>
      <c r="O26" s="79"/>
      <c r="P26" s="63">
        <v>34</v>
      </c>
      <c r="Q26" s="104">
        <v>30</v>
      </c>
      <c r="R26" s="175">
        <v>50</v>
      </c>
      <c r="S26" s="174">
        <v>34</v>
      </c>
      <c r="T26" s="63">
        <v>18</v>
      </c>
      <c r="U26" s="64">
        <v>28</v>
      </c>
    </row>
    <row r="27" spans="1:22">
      <c r="A27" s="28" t="s">
        <v>70</v>
      </c>
      <c r="B27" s="19" t="s">
        <v>55</v>
      </c>
      <c r="C27" s="20" t="s">
        <v>71</v>
      </c>
      <c r="D27" s="21"/>
      <c r="E27" s="21">
        <f t="shared" si="5"/>
        <v>194</v>
      </c>
      <c r="F27" s="21">
        <v>30</v>
      </c>
      <c r="G27" s="21">
        <v>164</v>
      </c>
      <c r="H27" s="21">
        <v>0</v>
      </c>
      <c r="I27" s="174">
        <v>164</v>
      </c>
      <c r="J27" s="174"/>
      <c r="K27" s="174"/>
      <c r="L27" s="174"/>
      <c r="M27" s="62"/>
      <c r="N27" s="65"/>
      <c r="O27" s="79"/>
      <c r="P27" s="63">
        <v>34</v>
      </c>
      <c r="Q27" s="104">
        <v>34</v>
      </c>
      <c r="R27" s="175">
        <v>40</v>
      </c>
      <c r="S27" s="174">
        <v>26</v>
      </c>
      <c r="T27" s="105">
        <v>24</v>
      </c>
      <c r="U27" s="64">
        <v>36</v>
      </c>
    </row>
    <row r="28" spans="1:22" ht="15.75" thickBot="1">
      <c r="A28" s="29" t="s">
        <v>72</v>
      </c>
      <c r="B28" s="24" t="s">
        <v>73</v>
      </c>
      <c r="C28" s="25" t="s">
        <v>60</v>
      </c>
      <c r="D28" s="179"/>
      <c r="E28" s="179">
        <f t="shared" si="5"/>
        <v>42</v>
      </c>
      <c r="F28" s="179">
        <v>6</v>
      </c>
      <c r="G28" s="179">
        <v>36</v>
      </c>
      <c r="H28" s="179">
        <v>36</v>
      </c>
      <c r="I28" s="68">
        <v>0</v>
      </c>
      <c r="J28" s="68"/>
      <c r="K28" s="68"/>
      <c r="L28" s="68"/>
      <c r="M28" s="69"/>
      <c r="N28" s="70"/>
      <c r="O28" s="80"/>
      <c r="P28" s="81"/>
      <c r="Q28" s="106"/>
      <c r="R28" s="107"/>
      <c r="S28" s="80"/>
      <c r="T28" s="108">
        <v>42</v>
      </c>
      <c r="U28" s="106"/>
    </row>
    <row r="29" spans="1:22" ht="24.75" thickBot="1">
      <c r="A29" s="30" t="s">
        <v>74</v>
      </c>
      <c r="B29" s="31" t="s">
        <v>75</v>
      </c>
      <c r="C29" s="32" t="s">
        <v>76</v>
      </c>
      <c r="D29" s="11"/>
      <c r="E29" s="11">
        <f t="shared" ref="E29:I29" si="6">SUM(E30:E31)</f>
        <v>210</v>
      </c>
      <c r="F29" s="11">
        <f t="shared" si="6"/>
        <v>30</v>
      </c>
      <c r="G29" s="11">
        <f t="shared" si="6"/>
        <v>180</v>
      </c>
      <c r="H29" s="11">
        <f t="shared" si="6"/>
        <v>141</v>
      </c>
      <c r="I29" s="11">
        <f t="shared" si="6"/>
        <v>39</v>
      </c>
      <c r="J29" s="11"/>
      <c r="K29" s="11">
        <f t="shared" ref="K29:U29" si="7">SUM(K30:K31)</f>
        <v>0</v>
      </c>
      <c r="L29" s="11">
        <f t="shared" si="7"/>
        <v>0</v>
      </c>
      <c r="M29" s="11">
        <f t="shared" si="7"/>
        <v>0</v>
      </c>
      <c r="N29" s="11">
        <f t="shared" si="7"/>
        <v>0</v>
      </c>
      <c r="O29" s="85">
        <f t="shared" si="7"/>
        <v>0</v>
      </c>
      <c r="P29" s="101">
        <f t="shared" si="7"/>
        <v>34</v>
      </c>
      <c r="Q29" s="76">
        <f t="shared" si="7"/>
        <v>50</v>
      </c>
      <c r="R29" s="77">
        <f t="shared" si="7"/>
        <v>92</v>
      </c>
      <c r="S29" s="76">
        <f t="shared" si="7"/>
        <v>34</v>
      </c>
      <c r="T29" s="77">
        <f t="shared" si="7"/>
        <v>0</v>
      </c>
      <c r="U29" s="76">
        <f t="shared" si="7"/>
        <v>0</v>
      </c>
      <c r="V29" s="184"/>
    </row>
    <row r="30" spans="1:22">
      <c r="A30" s="33" t="s">
        <v>77</v>
      </c>
      <c r="B30" s="16" t="s">
        <v>51</v>
      </c>
      <c r="C30" s="17" t="s">
        <v>78</v>
      </c>
      <c r="D30" s="180"/>
      <c r="E30" s="180">
        <f t="shared" ref="E30:E43" si="8">SUM(F30:G30)</f>
        <v>168</v>
      </c>
      <c r="F30" s="180">
        <v>24</v>
      </c>
      <c r="G30" s="180">
        <v>144</v>
      </c>
      <c r="H30" s="180">
        <v>111</v>
      </c>
      <c r="I30" s="56">
        <v>33</v>
      </c>
      <c r="J30" s="56"/>
      <c r="K30" s="56"/>
      <c r="L30" s="56"/>
      <c r="M30" s="57"/>
      <c r="N30" s="60"/>
      <c r="O30" s="82"/>
      <c r="P30" s="58">
        <v>34</v>
      </c>
      <c r="Q30" s="109">
        <v>50</v>
      </c>
      <c r="R30" s="110">
        <v>50</v>
      </c>
      <c r="S30" s="72">
        <v>34</v>
      </c>
      <c r="T30" s="60"/>
      <c r="U30" s="82"/>
    </row>
    <row r="31" spans="1:22" ht="15.75" thickBot="1">
      <c r="A31" s="29" t="s">
        <v>79</v>
      </c>
      <c r="B31" s="34" t="s">
        <v>80</v>
      </c>
      <c r="C31" s="25" t="s">
        <v>60</v>
      </c>
      <c r="D31" s="179"/>
      <c r="E31" s="179">
        <f t="shared" si="8"/>
        <v>42</v>
      </c>
      <c r="F31" s="179">
        <v>6</v>
      </c>
      <c r="G31" s="179">
        <v>36</v>
      </c>
      <c r="H31" s="179">
        <v>30</v>
      </c>
      <c r="I31" s="83">
        <v>6</v>
      </c>
      <c r="J31" s="68"/>
      <c r="K31" s="68"/>
      <c r="L31" s="68"/>
      <c r="M31" s="69"/>
      <c r="N31" s="70"/>
      <c r="O31" s="84"/>
      <c r="P31" s="70"/>
      <c r="Q31" s="84"/>
      <c r="R31" s="111">
        <v>42</v>
      </c>
      <c r="S31" s="84"/>
      <c r="T31" s="70"/>
      <c r="U31" s="84"/>
    </row>
    <row r="32" spans="1:22" ht="15.75" thickBot="1">
      <c r="A32" s="35" t="s">
        <v>81</v>
      </c>
      <c r="B32" s="36" t="s">
        <v>82</v>
      </c>
      <c r="C32" s="11" t="s">
        <v>83</v>
      </c>
      <c r="D32" s="11" t="s">
        <v>84</v>
      </c>
      <c r="E32" s="11">
        <f>SUM(E33:E44)</f>
        <v>942</v>
      </c>
      <c r="F32" s="11">
        <f>SUM(F33:F44)</f>
        <v>146</v>
      </c>
      <c r="G32" s="11">
        <f t="shared" ref="G32:I32" si="9">SUM(G33:G44)</f>
        <v>796</v>
      </c>
      <c r="H32" s="11">
        <f t="shared" si="9"/>
        <v>438</v>
      </c>
      <c r="I32" s="76">
        <f t="shared" si="9"/>
        <v>358</v>
      </c>
      <c r="J32" s="76"/>
      <c r="K32" s="76"/>
      <c r="L32" s="76">
        <f>SUM(L33:L44)</f>
        <v>12</v>
      </c>
      <c r="M32" s="76">
        <f t="shared" ref="M32:U32" si="10">SUM(M33:M44)</f>
        <v>12</v>
      </c>
      <c r="N32" s="77">
        <f t="shared" si="10"/>
        <v>0</v>
      </c>
      <c r="O32" s="85">
        <f t="shared" si="10"/>
        <v>0</v>
      </c>
      <c r="P32" s="76">
        <f>SUM(P33:P44)</f>
        <v>170</v>
      </c>
      <c r="Q32" s="85">
        <f>SUM(Q33:Q44)</f>
        <v>282</v>
      </c>
      <c r="R32" s="76">
        <f t="shared" si="10"/>
        <v>198</v>
      </c>
      <c r="S32" s="85">
        <f t="shared" si="10"/>
        <v>106</v>
      </c>
      <c r="T32" s="76">
        <f t="shared" si="10"/>
        <v>82</v>
      </c>
      <c r="U32" s="85">
        <f t="shared" si="10"/>
        <v>104</v>
      </c>
    </row>
    <row r="33" spans="1:21" ht="24">
      <c r="A33" s="16" t="s">
        <v>85</v>
      </c>
      <c r="B33" s="37" t="s">
        <v>86</v>
      </c>
      <c r="C33" s="17" t="s">
        <v>35</v>
      </c>
      <c r="D33" s="37"/>
      <c r="E33" s="180">
        <f t="shared" si="8"/>
        <v>80</v>
      </c>
      <c r="F33" s="180">
        <v>12</v>
      </c>
      <c r="G33" s="180">
        <v>68</v>
      </c>
      <c r="H33" s="180">
        <v>36</v>
      </c>
      <c r="I33" s="56">
        <v>32</v>
      </c>
      <c r="J33" s="56"/>
      <c r="K33" s="56"/>
      <c r="L33" s="56"/>
      <c r="M33" s="57"/>
      <c r="N33" s="60"/>
      <c r="O33" s="82"/>
      <c r="P33" s="58">
        <v>34</v>
      </c>
      <c r="Q33" s="72">
        <v>46</v>
      </c>
      <c r="R33" s="60"/>
      <c r="S33" s="82"/>
      <c r="T33" s="60"/>
      <c r="U33" s="82"/>
    </row>
    <row r="34" spans="1:21" ht="24">
      <c r="A34" s="19" t="s">
        <v>87</v>
      </c>
      <c r="B34" s="22" t="s">
        <v>88</v>
      </c>
      <c r="C34" s="17" t="s">
        <v>35</v>
      </c>
      <c r="D34" s="22"/>
      <c r="E34" s="21">
        <f t="shared" si="8"/>
        <v>114</v>
      </c>
      <c r="F34" s="21">
        <v>18</v>
      </c>
      <c r="G34" s="21">
        <v>96</v>
      </c>
      <c r="H34" s="21">
        <v>62</v>
      </c>
      <c r="I34" s="174">
        <v>34</v>
      </c>
      <c r="J34" s="174"/>
      <c r="K34" s="174"/>
      <c r="L34" s="174"/>
      <c r="M34" s="62"/>
      <c r="N34" s="65"/>
      <c r="O34" s="74"/>
      <c r="P34" s="90">
        <v>34</v>
      </c>
      <c r="Q34" s="113">
        <v>80</v>
      </c>
      <c r="R34" s="181"/>
      <c r="S34" s="182"/>
      <c r="T34" s="65"/>
      <c r="U34" s="74"/>
    </row>
    <row r="35" spans="1:21">
      <c r="A35" s="19" t="s">
        <v>89</v>
      </c>
      <c r="B35" s="22" t="s">
        <v>90</v>
      </c>
      <c r="C35" s="17" t="s">
        <v>35</v>
      </c>
      <c r="D35" s="20"/>
      <c r="E35" s="21">
        <f t="shared" si="8"/>
        <v>76</v>
      </c>
      <c r="F35" s="21">
        <v>12</v>
      </c>
      <c r="G35" s="21">
        <v>64</v>
      </c>
      <c r="H35" s="21">
        <v>36</v>
      </c>
      <c r="I35" s="174">
        <v>28</v>
      </c>
      <c r="J35" s="174"/>
      <c r="K35" s="174"/>
      <c r="L35" s="174"/>
      <c r="M35" s="62"/>
      <c r="N35" s="86"/>
      <c r="O35" s="87"/>
      <c r="P35" s="63">
        <v>34</v>
      </c>
      <c r="Q35" s="64">
        <v>42</v>
      </c>
      <c r="R35" s="65"/>
      <c r="S35" s="74"/>
      <c r="T35" s="65"/>
      <c r="U35" s="74"/>
    </row>
    <row r="36" spans="1:21">
      <c r="A36" s="19" t="s">
        <v>91</v>
      </c>
      <c r="B36" s="22" t="s">
        <v>92</v>
      </c>
      <c r="C36" s="17" t="s">
        <v>60</v>
      </c>
      <c r="D36" s="22"/>
      <c r="E36" s="21">
        <f t="shared" si="8"/>
        <v>76</v>
      </c>
      <c r="F36" s="21">
        <v>12</v>
      </c>
      <c r="G36" s="21">
        <v>64</v>
      </c>
      <c r="H36" s="21">
        <v>30</v>
      </c>
      <c r="I36" s="174">
        <v>34</v>
      </c>
      <c r="J36" s="174"/>
      <c r="K36" s="174"/>
      <c r="L36" s="174"/>
      <c r="M36" s="62"/>
      <c r="N36" s="65"/>
      <c r="O36" s="74"/>
      <c r="P36" s="65"/>
      <c r="Q36" s="74"/>
      <c r="R36" s="75">
        <v>76</v>
      </c>
      <c r="S36" s="74"/>
      <c r="T36" s="65"/>
      <c r="U36" s="74"/>
    </row>
    <row r="37" spans="1:21" ht="24">
      <c r="A37" s="19" t="s">
        <v>93</v>
      </c>
      <c r="B37" s="22" t="s">
        <v>94</v>
      </c>
      <c r="C37" s="20"/>
      <c r="D37" s="17" t="s">
        <v>32</v>
      </c>
      <c r="E37" s="21">
        <f t="shared" si="8"/>
        <v>114</v>
      </c>
      <c r="F37" s="21">
        <v>18</v>
      </c>
      <c r="G37" s="21">
        <v>96</v>
      </c>
      <c r="H37" s="21">
        <v>54</v>
      </c>
      <c r="I37" s="174">
        <v>42</v>
      </c>
      <c r="J37" s="174"/>
      <c r="K37" s="174"/>
      <c r="L37" s="162">
        <v>6</v>
      </c>
      <c r="M37" s="162">
        <v>6</v>
      </c>
      <c r="N37" s="65"/>
      <c r="O37" s="74"/>
      <c r="P37" s="181"/>
      <c r="Q37" s="182"/>
      <c r="R37" s="90">
        <v>62</v>
      </c>
      <c r="S37" s="114">
        <v>52</v>
      </c>
      <c r="T37" s="65"/>
      <c r="U37" s="74"/>
    </row>
    <row r="38" spans="1:21" ht="24">
      <c r="A38" s="19" t="s">
        <v>95</v>
      </c>
      <c r="B38" s="22" t="s">
        <v>96</v>
      </c>
      <c r="C38" s="20"/>
      <c r="D38" s="20" t="s">
        <v>97</v>
      </c>
      <c r="E38" s="21">
        <f t="shared" si="8"/>
        <v>58</v>
      </c>
      <c r="F38" s="21">
        <v>10</v>
      </c>
      <c r="G38" s="21">
        <v>48</v>
      </c>
      <c r="H38" s="21">
        <v>40</v>
      </c>
      <c r="I38" s="91">
        <v>8</v>
      </c>
      <c r="J38" s="174"/>
      <c r="K38" s="174"/>
      <c r="L38" s="161">
        <v>6</v>
      </c>
      <c r="M38" s="161">
        <v>6</v>
      </c>
      <c r="N38" s="65"/>
      <c r="O38" s="74"/>
      <c r="P38" s="65"/>
      <c r="Q38" s="74"/>
      <c r="R38" s="65"/>
      <c r="S38" s="74"/>
      <c r="T38" s="63">
        <v>24</v>
      </c>
      <c r="U38" s="66">
        <v>34</v>
      </c>
    </row>
    <row r="39" spans="1:21" ht="24">
      <c r="A39" s="19" t="s">
        <v>98</v>
      </c>
      <c r="B39" s="22" t="s">
        <v>99</v>
      </c>
      <c r="C39" s="17" t="s">
        <v>35</v>
      </c>
      <c r="D39" s="20"/>
      <c r="E39" s="21">
        <f t="shared" si="8"/>
        <v>114</v>
      </c>
      <c r="F39" s="21">
        <v>18</v>
      </c>
      <c r="G39" s="21">
        <v>96</v>
      </c>
      <c r="H39" s="21">
        <v>24</v>
      </c>
      <c r="I39" s="91">
        <v>72</v>
      </c>
      <c r="J39" s="174"/>
      <c r="K39" s="174"/>
      <c r="L39" s="92"/>
      <c r="M39" s="93"/>
      <c r="N39" s="65"/>
      <c r="O39" s="74"/>
      <c r="P39" s="65"/>
      <c r="Q39" s="74"/>
      <c r="R39" s="63">
        <v>60</v>
      </c>
      <c r="S39" s="64">
        <v>54</v>
      </c>
      <c r="T39" s="65"/>
      <c r="U39" s="74"/>
    </row>
    <row r="40" spans="1:21">
      <c r="A40" s="19" t="s">
        <v>100</v>
      </c>
      <c r="B40" s="19" t="s">
        <v>101</v>
      </c>
      <c r="C40" s="17" t="s">
        <v>35</v>
      </c>
      <c r="D40" s="19"/>
      <c r="E40" s="21">
        <f t="shared" si="8"/>
        <v>60</v>
      </c>
      <c r="F40" s="21">
        <v>10</v>
      </c>
      <c r="G40" s="21">
        <v>50</v>
      </c>
      <c r="H40" s="21">
        <v>40</v>
      </c>
      <c r="I40" s="91">
        <v>10</v>
      </c>
      <c r="J40" s="174"/>
      <c r="K40" s="174"/>
      <c r="L40" s="174"/>
      <c r="M40" s="62"/>
      <c r="N40" s="65"/>
      <c r="O40" s="74"/>
      <c r="P40" s="63">
        <v>34</v>
      </c>
      <c r="Q40" s="64">
        <v>26</v>
      </c>
      <c r="R40" s="65"/>
      <c r="S40" s="74"/>
      <c r="T40" s="65"/>
      <c r="U40" s="74"/>
    </row>
    <row r="41" spans="1:21">
      <c r="A41" s="19" t="s">
        <v>102</v>
      </c>
      <c r="B41" s="19" t="s">
        <v>103</v>
      </c>
      <c r="C41" s="17" t="s">
        <v>35</v>
      </c>
      <c r="D41" s="19"/>
      <c r="E41" s="21">
        <f t="shared" si="8"/>
        <v>80</v>
      </c>
      <c r="F41" s="21">
        <v>12</v>
      </c>
      <c r="G41" s="21">
        <v>68</v>
      </c>
      <c r="H41" s="21">
        <v>20</v>
      </c>
      <c r="I41" s="91">
        <v>48</v>
      </c>
      <c r="J41" s="174"/>
      <c r="K41" s="174"/>
      <c r="L41" s="174"/>
      <c r="M41" s="62"/>
      <c r="N41" s="65"/>
      <c r="O41" s="74"/>
      <c r="P41" s="63">
        <v>34</v>
      </c>
      <c r="Q41" s="64">
        <v>46</v>
      </c>
      <c r="R41" s="65"/>
      <c r="S41" s="74"/>
      <c r="T41" s="65"/>
      <c r="U41" s="74"/>
    </row>
    <row r="42" spans="1:21" ht="24">
      <c r="A42" s="19" t="s">
        <v>104</v>
      </c>
      <c r="B42" s="22" t="s">
        <v>105</v>
      </c>
      <c r="C42" s="17" t="s">
        <v>35</v>
      </c>
      <c r="D42" s="21"/>
      <c r="E42" s="21">
        <f t="shared" si="8"/>
        <v>86</v>
      </c>
      <c r="F42" s="21">
        <v>12</v>
      </c>
      <c r="G42" s="21">
        <v>74</v>
      </c>
      <c r="H42" s="21">
        <v>56</v>
      </c>
      <c r="I42" s="91">
        <v>18</v>
      </c>
      <c r="J42" s="174"/>
      <c r="K42" s="174"/>
      <c r="L42" s="174"/>
      <c r="M42" s="62"/>
      <c r="N42" s="65"/>
      <c r="O42" s="74"/>
      <c r="P42" s="65"/>
      <c r="Q42" s="74"/>
      <c r="R42" s="65"/>
      <c r="S42" s="74"/>
      <c r="T42" s="116">
        <v>36</v>
      </c>
      <c r="U42" s="64">
        <v>50</v>
      </c>
    </row>
    <row r="43" spans="1:21" ht="24">
      <c r="A43" s="24" t="s">
        <v>106</v>
      </c>
      <c r="B43" s="34" t="s">
        <v>107</v>
      </c>
      <c r="C43" s="179" t="s">
        <v>60</v>
      </c>
      <c r="D43" s="179"/>
      <c r="E43" s="179">
        <f t="shared" si="8"/>
        <v>42</v>
      </c>
      <c r="F43" s="179">
        <v>6</v>
      </c>
      <c r="G43" s="179">
        <v>36</v>
      </c>
      <c r="H43" s="179">
        <v>20</v>
      </c>
      <c r="I43" s="83">
        <v>16</v>
      </c>
      <c r="J43" s="68"/>
      <c r="K43" s="68"/>
      <c r="L43" s="68"/>
      <c r="M43" s="69"/>
      <c r="N43" s="70"/>
      <c r="O43" s="84"/>
      <c r="P43" s="70"/>
      <c r="Q43" s="84"/>
      <c r="R43" s="70"/>
      <c r="S43" s="84"/>
      <c r="T43" s="166">
        <v>22</v>
      </c>
      <c r="U43" s="71">
        <v>20</v>
      </c>
    </row>
    <row r="44" spans="1:21" ht="15.75" thickBot="1">
      <c r="A44" s="24" t="s">
        <v>108</v>
      </c>
      <c r="B44" s="38" t="s">
        <v>109</v>
      </c>
      <c r="C44" s="39" t="s">
        <v>60</v>
      </c>
      <c r="D44" s="39"/>
      <c r="E44" s="39">
        <f>SUM(F44:G44)</f>
        <v>42</v>
      </c>
      <c r="F44" s="39">
        <v>6</v>
      </c>
      <c r="G44" s="39">
        <v>36</v>
      </c>
      <c r="H44" s="39">
        <v>20</v>
      </c>
      <c r="I44" s="67">
        <v>16</v>
      </c>
      <c r="J44" s="68"/>
      <c r="K44" s="68"/>
      <c r="L44" s="68"/>
      <c r="M44" s="69"/>
      <c r="N44" s="70"/>
      <c r="O44" s="84"/>
      <c r="P44" s="70"/>
      <c r="Q44" s="71">
        <v>42</v>
      </c>
      <c r="R44" s="70"/>
      <c r="S44" s="84"/>
      <c r="T44" s="70"/>
      <c r="U44" s="84"/>
    </row>
    <row r="45" spans="1:21" ht="15.75" thickBot="1">
      <c r="A45" s="35" t="s">
        <v>110</v>
      </c>
      <c r="B45" s="36" t="s">
        <v>111</v>
      </c>
      <c r="C45" s="11" t="s">
        <v>83</v>
      </c>
      <c r="D45" s="11" t="s">
        <v>112</v>
      </c>
      <c r="E45" s="11">
        <f>SUM(E46+E52+E58+E64+E70+E76+E80)</f>
        <v>2258</v>
      </c>
      <c r="F45" s="11">
        <f t="shared" ref="F45:U45" si="11">SUM(F46+F52+F58+F64+F70+F76+F80)</f>
        <v>158</v>
      </c>
      <c r="G45" s="11">
        <f t="shared" si="11"/>
        <v>876</v>
      </c>
      <c r="H45" s="11">
        <f t="shared" si="11"/>
        <v>486</v>
      </c>
      <c r="I45" s="11">
        <f t="shared" si="11"/>
        <v>374</v>
      </c>
      <c r="J45" s="11">
        <f t="shared" si="11"/>
        <v>32</v>
      </c>
      <c r="K45" s="11">
        <f t="shared" si="11"/>
        <v>1224</v>
      </c>
      <c r="L45" s="11">
        <f>SUM(L46+L52+L58+L64+L70+L76+L80)</f>
        <v>84</v>
      </c>
      <c r="M45" s="76">
        <f t="shared" si="11"/>
        <v>72</v>
      </c>
      <c r="N45" s="94">
        <f t="shared" si="11"/>
        <v>0</v>
      </c>
      <c r="O45" s="85">
        <f t="shared" si="11"/>
        <v>0</v>
      </c>
      <c r="P45" s="94">
        <f t="shared" si="11"/>
        <v>298</v>
      </c>
      <c r="Q45" s="85">
        <f t="shared" si="11"/>
        <v>378</v>
      </c>
      <c r="R45" s="94">
        <f t="shared" si="11"/>
        <v>220</v>
      </c>
      <c r="S45" s="85">
        <f t="shared" si="11"/>
        <v>652</v>
      </c>
      <c r="T45" s="94">
        <f t="shared" si="11"/>
        <v>416</v>
      </c>
      <c r="U45" s="85">
        <f t="shared" si="11"/>
        <v>294</v>
      </c>
    </row>
    <row r="46" spans="1:21" ht="48">
      <c r="A46" s="40" t="s">
        <v>113</v>
      </c>
      <c r="B46" s="41" t="s">
        <v>114</v>
      </c>
      <c r="C46" s="42" t="s">
        <v>115</v>
      </c>
      <c r="D46" s="42" t="s">
        <v>84</v>
      </c>
      <c r="E46" s="42">
        <f t="shared" ref="E46:K46" si="12">SUM(E47:E50)</f>
        <v>234</v>
      </c>
      <c r="F46" s="42">
        <f t="shared" si="12"/>
        <v>16</v>
      </c>
      <c r="G46" s="42">
        <f t="shared" si="12"/>
        <v>74</v>
      </c>
      <c r="H46" s="42">
        <f t="shared" si="12"/>
        <v>48</v>
      </c>
      <c r="I46" s="95">
        <f t="shared" si="12"/>
        <v>26</v>
      </c>
      <c r="J46" s="95">
        <f t="shared" si="12"/>
        <v>0</v>
      </c>
      <c r="K46" s="95">
        <f t="shared" si="12"/>
        <v>144</v>
      </c>
      <c r="L46" s="95">
        <f>SUM(L47:L51)</f>
        <v>18</v>
      </c>
      <c r="M46" s="95">
        <f>SUM(M47:M51)</f>
        <v>12</v>
      </c>
      <c r="N46" s="96">
        <f t="shared" ref="N46:U46" si="13">SUM(N47:N51)</f>
        <v>0</v>
      </c>
      <c r="O46" s="97">
        <f t="shared" si="13"/>
        <v>0</v>
      </c>
      <c r="P46" s="96">
        <f t="shared" si="13"/>
        <v>0</v>
      </c>
      <c r="Q46" s="97">
        <f t="shared" si="13"/>
        <v>234</v>
      </c>
      <c r="R46" s="96">
        <f t="shared" si="13"/>
        <v>0</v>
      </c>
      <c r="S46" s="97">
        <f t="shared" si="13"/>
        <v>0</v>
      </c>
      <c r="T46" s="96">
        <f t="shared" si="13"/>
        <v>0</v>
      </c>
      <c r="U46" s="97">
        <f t="shared" si="13"/>
        <v>0</v>
      </c>
    </row>
    <row r="47" spans="1:21" ht="36">
      <c r="A47" s="19" t="s">
        <v>116</v>
      </c>
      <c r="B47" s="22" t="s">
        <v>117</v>
      </c>
      <c r="C47" s="21"/>
      <c r="D47" s="196" t="s">
        <v>118</v>
      </c>
      <c r="E47" s="21">
        <f>SUM(F47+G47)</f>
        <v>38</v>
      </c>
      <c r="F47" s="21">
        <v>6</v>
      </c>
      <c r="G47" s="21">
        <v>32</v>
      </c>
      <c r="H47" s="21">
        <v>24</v>
      </c>
      <c r="I47" s="174">
        <v>8</v>
      </c>
      <c r="J47" s="174"/>
      <c r="K47" s="174"/>
      <c r="L47" s="174"/>
      <c r="M47" s="62"/>
      <c r="N47" s="65"/>
      <c r="O47" s="74"/>
      <c r="P47" s="65"/>
      <c r="Q47" s="104">
        <v>38</v>
      </c>
      <c r="R47" s="65"/>
      <c r="S47" s="74"/>
      <c r="T47" s="65"/>
      <c r="U47" s="74"/>
    </row>
    <row r="48" spans="1:21" ht="24">
      <c r="A48" s="19" t="s">
        <v>119</v>
      </c>
      <c r="B48" s="22" t="s">
        <v>120</v>
      </c>
      <c r="C48" s="21"/>
      <c r="D48" s="197"/>
      <c r="E48" s="21">
        <f>SUM(F48+G48)</f>
        <v>52</v>
      </c>
      <c r="F48" s="21">
        <v>10</v>
      </c>
      <c r="G48" s="43">
        <v>42</v>
      </c>
      <c r="H48" s="21">
        <v>24</v>
      </c>
      <c r="I48" s="174">
        <v>18</v>
      </c>
      <c r="J48" s="174"/>
      <c r="K48" s="174"/>
      <c r="L48" s="161">
        <v>12</v>
      </c>
      <c r="M48" s="161">
        <v>6</v>
      </c>
      <c r="N48" s="65"/>
      <c r="O48" s="74"/>
      <c r="P48" s="65"/>
      <c r="Q48" s="66">
        <v>52</v>
      </c>
      <c r="R48" s="65"/>
      <c r="S48" s="74"/>
      <c r="T48" s="65"/>
      <c r="U48" s="74"/>
    </row>
    <row r="49" spans="1:21">
      <c r="A49" s="19" t="s">
        <v>121</v>
      </c>
      <c r="B49" s="22" t="s">
        <v>122</v>
      </c>
      <c r="C49" s="20" t="s">
        <v>60</v>
      </c>
      <c r="D49" s="21"/>
      <c r="E49" s="21">
        <f>SUM(N49:U49)</f>
        <v>72</v>
      </c>
      <c r="F49" s="21"/>
      <c r="G49" s="21"/>
      <c r="H49" s="21"/>
      <c r="I49" s="174"/>
      <c r="J49" s="174"/>
      <c r="K49" s="174">
        <f>SUM(N49:U49)</f>
        <v>72</v>
      </c>
      <c r="L49" s="174"/>
      <c r="M49" s="62"/>
      <c r="N49" s="65"/>
      <c r="O49" s="74"/>
      <c r="P49" s="65"/>
      <c r="Q49" s="64">
        <v>72</v>
      </c>
      <c r="R49" s="65"/>
      <c r="S49" s="74"/>
      <c r="T49" s="65"/>
      <c r="U49" s="74"/>
    </row>
    <row r="50" spans="1:21">
      <c r="A50" s="19" t="s">
        <v>123</v>
      </c>
      <c r="B50" s="22" t="s">
        <v>124</v>
      </c>
      <c r="C50" s="17"/>
      <c r="D50" s="21"/>
      <c r="E50" s="21">
        <f>SUM(N50:U50)</f>
        <v>72</v>
      </c>
      <c r="F50" s="21"/>
      <c r="G50" s="21"/>
      <c r="H50" s="21"/>
      <c r="I50" s="174"/>
      <c r="J50" s="174"/>
      <c r="K50" s="174">
        <f>SUM(N50:U50)</f>
        <v>72</v>
      </c>
      <c r="L50" s="174"/>
      <c r="M50" s="62"/>
      <c r="N50" s="65"/>
      <c r="O50" s="74"/>
      <c r="P50" s="65"/>
      <c r="Q50" s="117">
        <v>72</v>
      </c>
      <c r="R50" s="65"/>
      <c r="S50" s="74"/>
      <c r="T50" s="65"/>
      <c r="U50" s="74"/>
    </row>
    <row r="51" spans="1:21">
      <c r="A51" s="19"/>
      <c r="B51" s="44" t="s">
        <v>125</v>
      </c>
      <c r="C51" s="21"/>
      <c r="D51" s="21" t="s">
        <v>126</v>
      </c>
      <c r="E51" s="21"/>
      <c r="F51" s="21"/>
      <c r="G51" s="21"/>
      <c r="H51" s="21"/>
      <c r="I51" s="174"/>
      <c r="J51" s="174"/>
      <c r="K51" s="174"/>
      <c r="L51" s="161">
        <v>6</v>
      </c>
      <c r="M51" s="161">
        <v>6</v>
      </c>
      <c r="N51" s="65"/>
      <c r="O51" s="74"/>
      <c r="P51" s="65"/>
      <c r="Q51" s="66"/>
      <c r="R51" s="65"/>
      <c r="S51" s="74"/>
      <c r="T51" s="65"/>
      <c r="U51" s="74"/>
    </row>
    <row r="52" spans="1:21" ht="72">
      <c r="A52" s="45" t="s">
        <v>127</v>
      </c>
      <c r="B52" s="46" t="s">
        <v>128</v>
      </c>
      <c r="C52" s="47" t="s">
        <v>115</v>
      </c>
      <c r="D52" s="47" t="s">
        <v>84</v>
      </c>
      <c r="E52" s="47">
        <f t="shared" ref="E52:K52" si="14">SUM(E53:E56)</f>
        <v>400</v>
      </c>
      <c r="F52" s="47">
        <f t="shared" si="14"/>
        <v>30</v>
      </c>
      <c r="G52" s="47">
        <f t="shared" si="14"/>
        <v>154</v>
      </c>
      <c r="H52" s="47">
        <f t="shared" si="14"/>
        <v>84</v>
      </c>
      <c r="I52" s="98">
        <f t="shared" si="14"/>
        <v>70</v>
      </c>
      <c r="J52" s="98">
        <f t="shared" si="14"/>
        <v>16</v>
      </c>
      <c r="K52" s="98">
        <f t="shared" si="14"/>
        <v>216</v>
      </c>
      <c r="L52" s="95">
        <f>SUM(L53:L57)</f>
        <v>12</v>
      </c>
      <c r="M52" s="95">
        <f>SUM(M53:M57)</f>
        <v>12</v>
      </c>
      <c r="N52" s="99">
        <f t="shared" ref="N52:U52" si="15">SUM(N53:N57)</f>
        <v>0</v>
      </c>
      <c r="O52" s="100">
        <f t="shared" si="15"/>
        <v>0</v>
      </c>
      <c r="P52" s="99">
        <f t="shared" si="15"/>
        <v>0</v>
      </c>
      <c r="Q52" s="100">
        <f t="shared" si="15"/>
        <v>0</v>
      </c>
      <c r="R52" s="99">
        <f t="shared" si="15"/>
        <v>0</v>
      </c>
      <c r="S52" s="100">
        <f t="shared" si="15"/>
        <v>400</v>
      </c>
      <c r="T52" s="99">
        <f t="shared" si="15"/>
        <v>0</v>
      </c>
      <c r="U52" s="100">
        <f t="shared" si="15"/>
        <v>0</v>
      </c>
    </row>
    <row r="53" spans="1:21" ht="48">
      <c r="A53" s="19" t="s">
        <v>129</v>
      </c>
      <c r="B53" s="22" t="s">
        <v>130</v>
      </c>
      <c r="C53" s="48"/>
      <c r="D53" s="196" t="s">
        <v>118</v>
      </c>
      <c r="E53" s="21">
        <f>SUM(F53+G53)</f>
        <v>40</v>
      </c>
      <c r="F53" s="21">
        <v>6</v>
      </c>
      <c r="G53" s="21">
        <v>34</v>
      </c>
      <c r="H53" s="21">
        <v>24</v>
      </c>
      <c r="I53" s="174">
        <v>10</v>
      </c>
      <c r="J53" s="174"/>
      <c r="K53" s="174"/>
      <c r="L53" s="208">
        <v>6</v>
      </c>
      <c r="M53" s="210">
        <v>6</v>
      </c>
      <c r="N53" s="65"/>
      <c r="O53" s="74"/>
      <c r="P53" s="65"/>
      <c r="Q53" s="74"/>
      <c r="R53" s="118"/>
      <c r="S53" s="104">
        <v>40</v>
      </c>
      <c r="T53" s="65"/>
      <c r="U53" s="74"/>
    </row>
    <row r="54" spans="1:21" ht="36">
      <c r="A54" s="19" t="s">
        <v>131</v>
      </c>
      <c r="B54" s="22" t="s">
        <v>132</v>
      </c>
      <c r="C54" s="48"/>
      <c r="D54" s="197"/>
      <c r="E54" s="21">
        <f>SUM(F54+G54)</f>
        <v>144</v>
      </c>
      <c r="F54" s="21">
        <v>24</v>
      </c>
      <c r="G54" s="21">
        <v>120</v>
      </c>
      <c r="H54" s="21">
        <v>60</v>
      </c>
      <c r="I54" s="174">
        <v>60</v>
      </c>
      <c r="J54" s="174">
        <v>16</v>
      </c>
      <c r="K54" s="174"/>
      <c r="L54" s="209"/>
      <c r="M54" s="211"/>
      <c r="N54" s="65"/>
      <c r="O54" s="74"/>
      <c r="P54" s="65"/>
      <c r="Q54" s="74"/>
      <c r="R54" s="119"/>
      <c r="S54" s="114">
        <v>144</v>
      </c>
      <c r="T54" s="65"/>
      <c r="U54" s="74"/>
    </row>
    <row r="55" spans="1:21">
      <c r="A55" s="19" t="s">
        <v>133</v>
      </c>
      <c r="B55" s="22" t="s">
        <v>122</v>
      </c>
      <c r="C55" s="48" t="s">
        <v>60</v>
      </c>
      <c r="D55" s="48"/>
      <c r="E55" s="21">
        <f>SUM(N55:U55)</f>
        <v>72</v>
      </c>
      <c r="F55" s="21"/>
      <c r="G55" s="21"/>
      <c r="H55" s="21"/>
      <c r="I55" s="174"/>
      <c r="J55" s="174"/>
      <c r="K55" s="174">
        <f>SUM(N55:U55)</f>
        <v>72</v>
      </c>
      <c r="L55" s="174"/>
      <c r="M55" s="62"/>
      <c r="N55" s="65"/>
      <c r="O55" s="74"/>
      <c r="P55" s="65"/>
      <c r="Q55" s="74"/>
      <c r="R55" s="118"/>
      <c r="S55" s="64">
        <v>72</v>
      </c>
      <c r="T55" s="65"/>
      <c r="U55" s="74"/>
    </row>
    <row r="56" spans="1:21">
      <c r="A56" s="19" t="s">
        <v>134</v>
      </c>
      <c r="B56" s="19" t="s">
        <v>124</v>
      </c>
      <c r="C56" s="20"/>
      <c r="D56" s="21"/>
      <c r="E56" s="21">
        <f>SUM(N56:U56)</f>
        <v>144</v>
      </c>
      <c r="F56" s="21"/>
      <c r="G56" s="21"/>
      <c r="H56" s="21"/>
      <c r="I56" s="174"/>
      <c r="J56" s="174"/>
      <c r="K56" s="174">
        <f>SUM(N56:U56)</f>
        <v>144</v>
      </c>
      <c r="L56" s="174"/>
      <c r="M56" s="62"/>
      <c r="N56" s="65"/>
      <c r="O56" s="74"/>
      <c r="P56" s="65"/>
      <c r="Q56" s="74"/>
      <c r="R56" s="118"/>
      <c r="S56" s="117">
        <v>144</v>
      </c>
      <c r="T56" s="65"/>
      <c r="U56" s="74"/>
    </row>
    <row r="57" spans="1:21">
      <c r="A57" s="19"/>
      <c r="B57" s="44" t="s">
        <v>125</v>
      </c>
      <c r="C57" s="21"/>
      <c r="D57" s="21" t="s">
        <v>126</v>
      </c>
      <c r="E57" s="21"/>
      <c r="F57" s="21"/>
      <c r="G57" s="21"/>
      <c r="H57" s="21"/>
      <c r="I57" s="174"/>
      <c r="J57" s="174"/>
      <c r="K57" s="174"/>
      <c r="L57" s="161">
        <v>6</v>
      </c>
      <c r="M57" s="161">
        <v>6</v>
      </c>
      <c r="N57" s="65"/>
      <c r="O57" s="74"/>
      <c r="P57" s="65"/>
      <c r="Q57" s="74"/>
      <c r="R57" s="118"/>
      <c r="S57" s="66"/>
      <c r="T57" s="65"/>
      <c r="U57" s="74"/>
    </row>
    <row r="58" spans="1:21" ht="72">
      <c r="A58" s="45" t="s">
        <v>135</v>
      </c>
      <c r="B58" s="46" t="s">
        <v>136</v>
      </c>
      <c r="C58" s="47" t="s">
        <v>115</v>
      </c>
      <c r="D58" s="47" t="s">
        <v>84</v>
      </c>
      <c r="E58" s="47">
        <f t="shared" ref="E58:K58" si="16">SUM(E59:E62)</f>
        <v>242</v>
      </c>
      <c r="F58" s="47">
        <f t="shared" si="16"/>
        <v>16</v>
      </c>
      <c r="G58" s="47">
        <f t="shared" si="16"/>
        <v>82</v>
      </c>
      <c r="H58" s="47">
        <f t="shared" si="16"/>
        <v>48</v>
      </c>
      <c r="I58" s="98">
        <f t="shared" si="16"/>
        <v>34</v>
      </c>
      <c r="J58" s="98">
        <f t="shared" si="16"/>
        <v>0</v>
      </c>
      <c r="K58" s="98">
        <f t="shared" si="16"/>
        <v>144</v>
      </c>
      <c r="L58" s="95">
        <f>SUM(L59:L63)</f>
        <v>0</v>
      </c>
      <c r="M58" s="95">
        <f>SUM(M59:M63)</f>
        <v>12</v>
      </c>
      <c r="N58" s="99">
        <f t="shared" ref="N58:U58" si="17">SUM(N59:N63)</f>
        <v>0</v>
      </c>
      <c r="O58" s="100">
        <f t="shared" si="17"/>
        <v>0</v>
      </c>
      <c r="P58" s="99">
        <f t="shared" si="17"/>
        <v>0</v>
      </c>
      <c r="Q58" s="100">
        <f t="shared" si="17"/>
        <v>0</v>
      </c>
      <c r="R58" s="99">
        <f t="shared" si="17"/>
        <v>134</v>
      </c>
      <c r="S58" s="100">
        <f t="shared" si="17"/>
        <v>108</v>
      </c>
      <c r="T58" s="99">
        <f t="shared" si="17"/>
        <v>0</v>
      </c>
      <c r="U58" s="100">
        <f t="shared" si="17"/>
        <v>0</v>
      </c>
    </row>
    <row r="59" spans="1:21" ht="48">
      <c r="A59" s="19" t="s">
        <v>137</v>
      </c>
      <c r="B59" s="22" t="s">
        <v>138</v>
      </c>
      <c r="C59" s="48"/>
      <c r="D59" s="196" t="s">
        <v>118</v>
      </c>
      <c r="E59" s="21">
        <f>SUM(F59+G59)</f>
        <v>38</v>
      </c>
      <c r="F59" s="21">
        <v>6</v>
      </c>
      <c r="G59" s="21">
        <v>32</v>
      </c>
      <c r="H59" s="21">
        <v>22</v>
      </c>
      <c r="I59" s="174">
        <v>10</v>
      </c>
      <c r="J59" s="174"/>
      <c r="K59" s="174"/>
      <c r="L59" s="174"/>
      <c r="M59" s="210">
        <v>6</v>
      </c>
      <c r="N59" s="65"/>
      <c r="O59" s="74"/>
      <c r="P59" s="65"/>
      <c r="Q59" s="74"/>
      <c r="R59" s="178">
        <v>38</v>
      </c>
      <c r="S59" s="74"/>
      <c r="T59" s="65"/>
      <c r="U59" s="74"/>
    </row>
    <row r="60" spans="1:21" ht="36">
      <c r="A60" s="19" t="s">
        <v>139</v>
      </c>
      <c r="B60" s="22" t="s">
        <v>140</v>
      </c>
      <c r="C60" s="48"/>
      <c r="D60" s="197"/>
      <c r="E60" s="21">
        <f>SUM(F60+G60)</f>
        <v>60</v>
      </c>
      <c r="F60" s="21">
        <v>10</v>
      </c>
      <c r="G60" s="21">
        <v>50</v>
      </c>
      <c r="H60" s="21">
        <v>26</v>
      </c>
      <c r="I60" s="174">
        <v>24</v>
      </c>
      <c r="J60" s="174"/>
      <c r="K60" s="174"/>
      <c r="L60" s="62"/>
      <c r="M60" s="211"/>
      <c r="N60" s="65"/>
      <c r="O60" s="74"/>
      <c r="P60" s="65"/>
      <c r="Q60" s="74"/>
      <c r="R60" s="155">
        <v>60</v>
      </c>
      <c r="S60" s="74"/>
      <c r="T60" s="65"/>
      <c r="U60" s="74"/>
    </row>
    <row r="61" spans="1:21">
      <c r="A61" s="19" t="s">
        <v>141</v>
      </c>
      <c r="B61" s="22" t="s">
        <v>122</v>
      </c>
      <c r="C61" s="48" t="s">
        <v>60</v>
      </c>
      <c r="D61" s="21"/>
      <c r="E61" s="21">
        <f>SUM(N61:U61)</f>
        <v>36</v>
      </c>
      <c r="F61" s="21"/>
      <c r="G61" s="21"/>
      <c r="H61" s="21"/>
      <c r="I61" s="174"/>
      <c r="J61" s="174"/>
      <c r="K61" s="174">
        <f>SUM(N61:U61)</f>
        <v>36</v>
      </c>
      <c r="L61" s="174"/>
      <c r="M61" s="62"/>
      <c r="N61" s="65"/>
      <c r="O61" s="74"/>
      <c r="P61" s="65"/>
      <c r="Q61" s="74"/>
      <c r="R61" s="146">
        <v>36</v>
      </c>
      <c r="S61" s="74"/>
      <c r="T61" s="65"/>
      <c r="U61" s="74"/>
    </row>
    <row r="62" spans="1:21">
      <c r="A62" s="19" t="s">
        <v>142</v>
      </c>
      <c r="B62" s="22" t="s">
        <v>124</v>
      </c>
      <c r="C62" s="20"/>
      <c r="D62" s="21"/>
      <c r="E62" s="21">
        <f>SUM(N62:U62)</f>
        <v>108</v>
      </c>
      <c r="F62" s="21"/>
      <c r="G62" s="21"/>
      <c r="H62" s="120"/>
      <c r="I62" s="88"/>
      <c r="J62" s="92"/>
      <c r="K62" s="174">
        <f>SUM(N62:U62)</f>
        <v>108</v>
      </c>
      <c r="L62" s="92"/>
      <c r="M62" s="62"/>
      <c r="N62" s="65"/>
      <c r="O62" s="74"/>
      <c r="P62" s="65"/>
      <c r="Q62" s="74"/>
      <c r="R62" s="147"/>
      <c r="S62" s="117">
        <v>108</v>
      </c>
      <c r="T62" s="65"/>
      <c r="U62" s="74"/>
    </row>
    <row r="63" spans="1:21">
      <c r="A63" s="19"/>
      <c r="B63" s="44" t="s">
        <v>125</v>
      </c>
      <c r="C63" s="21"/>
      <c r="D63" s="21" t="s">
        <v>126</v>
      </c>
      <c r="E63" s="21"/>
      <c r="F63" s="21"/>
      <c r="G63" s="21"/>
      <c r="H63" s="120"/>
      <c r="I63" s="92"/>
      <c r="J63" s="92"/>
      <c r="K63" s="174"/>
      <c r="L63" s="62"/>
      <c r="M63" s="161">
        <v>6</v>
      </c>
      <c r="N63" s="65"/>
      <c r="O63" s="74"/>
      <c r="P63" s="65"/>
      <c r="Q63" s="74"/>
      <c r="R63" s="147"/>
      <c r="S63" s="66"/>
      <c r="T63" s="65"/>
      <c r="U63" s="74"/>
    </row>
    <row r="64" spans="1:21" ht="72">
      <c r="A64" s="45" t="s">
        <v>143</v>
      </c>
      <c r="B64" s="46" t="s">
        <v>144</v>
      </c>
      <c r="C64" s="47" t="s">
        <v>76</v>
      </c>
      <c r="D64" s="47" t="s">
        <v>145</v>
      </c>
      <c r="E64" s="47">
        <f t="shared" ref="E64:K64" si="18">SUM(E65:E68)</f>
        <v>230</v>
      </c>
      <c r="F64" s="47">
        <f t="shared" si="18"/>
        <v>16</v>
      </c>
      <c r="G64" s="47">
        <f t="shared" si="18"/>
        <v>70</v>
      </c>
      <c r="H64" s="47">
        <f t="shared" si="18"/>
        <v>36</v>
      </c>
      <c r="I64" s="98">
        <f t="shared" si="18"/>
        <v>34</v>
      </c>
      <c r="J64" s="98">
        <f t="shared" si="18"/>
        <v>0</v>
      </c>
      <c r="K64" s="98">
        <f t="shared" si="18"/>
        <v>144</v>
      </c>
      <c r="L64" s="95">
        <f>SUM(L65:L69)</f>
        <v>0</v>
      </c>
      <c r="M64" s="95">
        <f>SUM(M65:M69)</f>
        <v>6</v>
      </c>
      <c r="N64" s="99">
        <f t="shared" ref="N64:U64" si="19">SUM(N65:N69)</f>
        <v>0</v>
      </c>
      <c r="O64" s="100">
        <f t="shared" si="19"/>
        <v>0</v>
      </c>
      <c r="P64" s="99">
        <f t="shared" si="19"/>
        <v>0</v>
      </c>
      <c r="Q64" s="100">
        <f t="shared" si="19"/>
        <v>0</v>
      </c>
      <c r="R64" s="99">
        <f t="shared" si="19"/>
        <v>86</v>
      </c>
      <c r="S64" s="100">
        <f t="shared" si="19"/>
        <v>144</v>
      </c>
      <c r="T64" s="99">
        <f t="shared" si="19"/>
        <v>0</v>
      </c>
      <c r="U64" s="100">
        <f t="shared" si="19"/>
        <v>0</v>
      </c>
    </row>
    <row r="65" spans="1:21" ht="36">
      <c r="A65" s="19" t="s">
        <v>146</v>
      </c>
      <c r="B65" s="22" t="s">
        <v>147</v>
      </c>
      <c r="C65" s="3"/>
      <c r="D65" s="24"/>
      <c r="E65" s="21">
        <f>SUM(F65+G65)</f>
        <v>38</v>
      </c>
      <c r="F65" s="21">
        <v>6</v>
      </c>
      <c r="G65" s="21">
        <v>32</v>
      </c>
      <c r="H65" s="21">
        <v>22</v>
      </c>
      <c r="I65" s="174">
        <v>10</v>
      </c>
      <c r="J65" s="174"/>
      <c r="K65" s="174"/>
      <c r="L65" s="174"/>
      <c r="M65" s="62"/>
      <c r="N65" s="65"/>
      <c r="O65" s="74"/>
      <c r="P65" s="65"/>
      <c r="Q65" s="74"/>
      <c r="R65" s="91">
        <v>38</v>
      </c>
      <c r="S65" s="79"/>
      <c r="T65" s="65"/>
      <c r="U65" s="74"/>
    </row>
    <row r="66" spans="1:21" ht="36">
      <c r="A66" s="19" t="s">
        <v>148</v>
      </c>
      <c r="B66" s="22" t="s">
        <v>149</v>
      </c>
      <c r="C66" s="3" t="s">
        <v>60</v>
      </c>
      <c r="D66" s="19"/>
      <c r="E66" s="21">
        <f>SUM(M66+L66+G66+F66)</f>
        <v>48</v>
      </c>
      <c r="F66" s="21">
        <v>10</v>
      </c>
      <c r="G66" s="21">
        <v>38</v>
      </c>
      <c r="H66" s="21">
        <v>14</v>
      </c>
      <c r="I66" s="174">
        <v>24</v>
      </c>
      <c r="J66" s="174"/>
      <c r="K66" s="174"/>
      <c r="L66" s="92"/>
      <c r="M66" s="93"/>
      <c r="N66" s="65"/>
      <c r="O66" s="74"/>
      <c r="P66" s="65"/>
      <c r="Q66" s="74"/>
      <c r="R66" s="148">
        <v>48</v>
      </c>
      <c r="S66" s="79"/>
      <c r="T66" s="65"/>
      <c r="U66" s="74"/>
    </row>
    <row r="67" spans="1:21">
      <c r="A67" s="19" t="s">
        <v>150</v>
      </c>
      <c r="B67" s="22" t="s">
        <v>122</v>
      </c>
      <c r="C67" s="48" t="s">
        <v>60</v>
      </c>
      <c r="D67" s="21"/>
      <c r="E67" s="21">
        <f>SUM(N67:U67)</f>
        <v>36</v>
      </c>
      <c r="F67" s="21"/>
      <c r="G67" s="21"/>
      <c r="H67" s="21"/>
      <c r="I67" s="174"/>
      <c r="J67" s="174"/>
      <c r="K67" s="174">
        <f>SUM(N67:U67)</f>
        <v>36</v>
      </c>
      <c r="L67" s="174"/>
      <c r="M67" s="62"/>
      <c r="N67" s="65"/>
      <c r="O67" s="74"/>
      <c r="P67" s="65"/>
      <c r="Q67" s="74"/>
      <c r="R67" s="79"/>
      <c r="S67" s="148">
        <v>36</v>
      </c>
      <c r="T67" s="65"/>
      <c r="U67" s="74"/>
    </row>
    <row r="68" spans="1:21">
      <c r="A68" s="19" t="s">
        <v>151</v>
      </c>
      <c r="B68" s="22" t="s">
        <v>124</v>
      </c>
      <c r="C68" s="20"/>
      <c r="D68" s="21"/>
      <c r="E68" s="21">
        <f>SUM(N68:U68)</f>
        <v>108</v>
      </c>
      <c r="F68" s="21"/>
      <c r="G68" s="21"/>
      <c r="H68" s="21"/>
      <c r="I68" s="174"/>
      <c r="J68" s="174"/>
      <c r="K68" s="174">
        <f>SUM(N68:U68)</f>
        <v>108</v>
      </c>
      <c r="L68" s="174"/>
      <c r="M68" s="62"/>
      <c r="N68" s="65"/>
      <c r="O68" s="74"/>
      <c r="P68" s="65"/>
      <c r="Q68" s="74"/>
      <c r="R68" s="79"/>
      <c r="S68" s="148">
        <v>108</v>
      </c>
      <c r="T68" s="65"/>
      <c r="U68" s="74"/>
    </row>
    <row r="69" spans="1:21">
      <c r="A69" s="19"/>
      <c r="B69" s="44" t="s">
        <v>125</v>
      </c>
      <c r="C69" s="21"/>
      <c r="D69" s="21" t="s">
        <v>126</v>
      </c>
      <c r="E69" s="21"/>
      <c r="F69" s="21"/>
      <c r="G69" s="21"/>
      <c r="H69" s="21"/>
      <c r="I69" s="174"/>
      <c r="J69" s="174"/>
      <c r="K69" s="174"/>
      <c r="L69" s="62"/>
      <c r="M69" s="161">
        <v>6</v>
      </c>
      <c r="N69" s="65"/>
      <c r="O69" s="74"/>
      <c r="P69" s="65"/>
      <c r="Q69" s="74"/>
      <c r="R69" s="118"/>
      <c r="S69" s="66"/>
      <c r="T69" s="65"/>
      <c r="U69" s="74"/>
    </row>
    <row r="70" spans="1:21" ht="84">
      <c r="A70" s="45" t="s">
        <v>152</v>
      </c>
      <c r="B70" s="46" t="s">
        <v>153</v>
      </c>
      <c r="C70" s="47" t="s">
        <v>76</v>
      </c>
      <c r="D70" s="47" t="s">
        <v>84</v>
      </c>
      <c r="E70" s="47">
        <f t="shared" ref="E70:K70" si="20">SUM(E71:E74)</f>
        <v>438</v>
      </c>
      <c r="F70" s="47">
        <f t="shared" si="20"/>
        <v>30</v>
      </c>
      <c r="G70" s="47">
        <f t="shared" si="20"/>
        <v>192</v>
      </c>
      <c r="H70" s="47">
        <f t="shared" si="20"/>
        <v>114</v>
      </c>
      <c r="I70" s="98">
        <f t="shared" si="20"/>
        <v>78</v>
      </c>
      <c r="J70" s="98">
        <f t="shared" si="20"/>
        <v>0</v>
      </c>
      <c r="K70" s="98">
        <f t="shared" si="20"/>
        <v>216</v>
      </c>
      <c r="L70" s="95">
        <f>SUM(L71:L75)</f>
        <v>24</v>
      </c>
      <c r="M70" s="95">
        <f>SUM(M71:M75)</f>
        <v>12</v>
      </c>
      <c r="N70" s="99">
        <f t="shared" ref="N70:U70" si="21">SUM(N71:N75)</f>
        <v>0</v>
      </c>
      <c r="O70" s="100">
        <f t="shared" si="21"/>
        <v>0</v>
      </c>
      <c r="P70" s="99">
        <f t="shared" si="21"/>
        <v>0</v>
      </c>
      <c r="Q70" s="100">
        <f t="shared" si="21"/>
        <v>0</v>
      </c>
      <c r="R70" s="149">
        <f t="shared" si="21"/>
        <v>0</v>
      </c>
      <c r="S70" s="150">
        <f t="shared" si="21"/>
        <v>0</v>
      </c>
      <c r="T70" s="99">
        <f t="shared" si="21"/>
        <v>144</v>
      </c>
      <c r="U70" s="100">
        <f t="shared" si="21"/>
        <v>294</v>
      </c>
    </row>
    <row r="71" spans="1:21" ht="48">
      <c r="A71" s="19" t="s">
        <v>154</v>
      </c>
      <c r="B71" s="22" t="s">
        <v>155</v>
      </c>
      <c r="C71" s="21"/>
      <c r="D71" s="196" t="s">
        <v>118</v>
      </c>
      <c r="E71" s="21">
        <f>SUM(F71+G71)</f>
        <v>38</v>
      </c>
      <c r="F71" s="21">
        <v>6</v>
      </c>
      <c r="G71" s="21">
        <v>32</v>
      </c>
      <c r="H71" s="21">
        <v>20</v>
      </c>
      <c r="I71" s="174">
        <v>12</v>
      </c>
      <c r="J71" s="174"/>
      <c r="K71" s="174"/>
      <c r="L71" s="62"/>
      <c r="M71" s="62"/>
      <c r="N71" s="65"/>
      <c r="O71" s="74"/>
      <c r="P71" s="65"/>
      <c r="Q71" s="74"/>
      <c r="R71" s="65"/>
      <c r="S71" s="74"/>
      <c r="T71" s="116">
        <v>38</v>
      </c>
      <c r="U71" s="74"/>
    </row>
    <row r="72" spans="1:21" ht="48">
      <c r="A72" s="19" t="s">
        <v>156</v>
      </c>
      <c r="B72" s="22" t="s">
        <v>157</v>
      </c>
      <c r="C72" s="21"/>
      <c r="D72" s="197"/>
      <c r="E72" s="21">
        <f>SUM(G72+F72)</f>
        <v>184</v>
      </c>
      <c r="F72" s="21">
        <v>24</v>
      </c>
      <c r="G72" s="21">
        <v>160</v>
      </c>
      <c r="H72" s="21">
        <v>94</v>
      </c>
      <c r="I72" s="174">
        <v>66</v>
      </c>
      <c r="J72" s="174"/>
      <c r="K72" s="174"/>
      <c r="L72" s="161">
        <v>18</v>
      </c>
      <c r="M72" s="161">
        <v>6</v>
      </c>
      <c r="N72" s="65"/>
      <c r="O72" s="74"/>
      <c r="P72" s="65"/>
      <c r="Q72" s="74"/>
      <c r="R72" s="65"/>
      <c r="S72" s="74"/>
      <c r="T72" s="160">
        <v>82</v>
      </c>
      <c r="U72" s="164">
        <v>102</v>
      </c>
    </row>
    <row r="73" spans="1:21">
      <c r="A73" s="19" t="s">
        <v>158</v>
      </c>
      <c r="B73" s="22" t="s">
        <v>122</v>
      </c>
      <c r="C73" s="21" t="s">
        <v>60</v>
      </c>
      <c r="D73" s="48"/>
      <c r="E73" s="21">
        <f t="shared" ref="E73:E78" si="22">SUM(N73:U73)</f>
        <v>72</v>
      </c>
      <c r="F73" s="21"/>
      <c r="G73" s="21"/>
      <c r="H73" s="21"/>
      <c r="I73" s="174"/>
      <c r="J73" s="174"/>
      <c r="K73" s="174">
        <f t="shared" ref="K73:K78" si="23">SUM(N73:U73)</f>
        <v>72</v>
      </c>
      <c r="L73" s="174"/>
      <c r="M73" s="62"/>
      <c r="N73" s="65"/>
      <c r="O73" s="74"/>
      <c r="P73" s="65"/>
      <c r="Q73" s="74"/>
      <c r="R73" s="65"/>
      <c r="S73" s="74"/>
      <c r="T73" s="160">
        <v>24</v>
      </c>
      <c r="U73" s="64">
        <v>48</v>
      </c>
    </row>
    <row r="74" spans="1:21">
      <c r="A74" s="19" t="s">
        <v>159</v>
      </c>
      <c r="B74" s="22" t="s">
        <v>124</v>
      </c>
      <c r="C74" s="21" t="s">
        <v>60</v>
      </c>
      <c r="D74" s="21"/>
      <c r="E74" s="21">
        <f t="shared" si="22"/>
        <v>144</v>
      </c>
      <c r="F74" s="21"/>
      <c r="G74" s="21"/>
      <c r="H74" s="21"/>
      <c r="I74" s="174"/>
      <c r="J74" s="174"/>
      <c r="K74" s="174">
        <f t="shared" si="23"/>
        <v>144</v>
      </c>
      <c r="L74" s="174"/>
      <c r="M74" s="62"/>
      <c r="N74" s="65"/>
      <c r="O74" s="74"/>
      <c r="P74" s="65"/>
      <c r="Q74" s="74"/>
      <c r="R74" s="65"/>
      <c r="S74" s="74"/>
      <c r="T74" s="65"/>
      <c r="U74" s="64">
        <v>144</v>
      </c>
    </row>
    <row r="75" spans="1:21">
      <c r="A75" s="19"/>
      <c r="B75" s="44" t="s">
        <v>125</v>
      </c>
      <c r="C75" s="21"/>
      <c r="D75" s="21" t="s">
        <v>126</v>
      </c>
      <c r="E75" s="21"/>
      <c r="F75" s="21"/>
      <c r="G75" s="21"/>
      <c r="H75" s="21"/>
      <c r="I75" s="174"/>
      <c r="J75" s="174"/>
      <c r="K75" s="174"/>
      <c r="L75" s="161">
        <v>6</v>
      </c>
      <c r="M75" s="161">
        <v>6</v>
      </c>
      <c r="N75" s="65"/>
      <c r="O75" s="74"/>
      <c r="P75" s="65"/>
      <c r="Q75" s="74"/>
      <c r="R75" s="65"/>
      <c r="S75" s="74"/>
      <c r="T75" s="65"/>
      <c r="U75" s="66"/>
    </row>
    <row r="76" spans="1:21" ht="24">
      <c r="A76" s="45" t="s">
        <v>160</v>
      </c>
      <c r="B76" s="46" t="s">
        <v>161</v>
      </c>
      <c r="C76" s="47" t="s">
        <v>115</v>
      </c>
      <c r="D76" s="47" t="s">
        <v>84</v>
      </c>
      <c r="E76" s="47">
        <f t="shared" ref="E76:J76" si="24">SUM(E77:E78)</f>
        <v>272</v>
      </c>
      <c r="F76" s="47">
        <f t="shared" ref="F76:H76" si="25">SUM(F77:F79)</f>
        <v>20</v>
      </c>
      <c r="G76" s="47">
        <f t="shared" si="25"/>
        <v>108</v>
      </c>
      <c r="H76" s="47">
        <f t="shared" si="25"/>
        <v>50</v>
      </c>
      <c r="I76" s="98">
        <f t="shared" si="24"/>
        <v>42</v>
      </c>
      <c r="J76" s="98">
        <f t="shared" si="24"/>
        <v>16</v>
      </c>
      <c r="K76" s="98">
        <f t="shared" ref="K76:U76" si="26">SUM(K77:K79)</f>
        <v>144</v>
      </c>
      <c r="L76" s="95">
        <f>SUM(L77:L79)</f>
        <v>18</v>
      </c>
      <c r="M76" s="95">
        <f>SUM(M77:M79)</f>
        <v>12</v>
      </c>
      <c r="N76" s="99">
        <f t="shared" si="26"/>
        <v>0</v>
      </c>
      <c r="O76" s="100">
        <f t="shared" si="26"/>
        <v>0</v>
      </c>
      <c r="P76" s="99">
        <f t="shared" si="26"/>
        <v>0</v>
      </c>
      <c r="Q76" s="100">
        <f t="shared" si="26"/>
        <v>0</v>
      </c>
      <c r="R76" s="99">
        <f t="shared" si="26"/>
        <v>0</v>
      </c>
      <c r="S76" s="100">
        <f t="shared" si="26"/>
        <v>0</v>
      </c>
      <c r="T76" s="99">
        <f t="shared" si="26"/>
        <v>272</v>
      </c>
      <c r="U76" s="100">
        <f t="shared" si="26"/>
        <v>0</v>
      </c>
    </row>
    <row r="77" spans="1:21" ht="24">
      <c r="A77" s="19" t="s">
        <v>162</v>
      </c>
      <c r="B77" s="22" t="s">
        <v>163</v>
      </c>
      <c r="C77" s="21"/>
      <c r="D77" s="21" t="s">
        <v>97</v>
      </c>
      <c r="E77" s="21">
        <f>SUM(G77+F77)</f>
        <v>128</v>
      </c>
      <c r="F77" s="21">
        <v>20</v>
      </c>
      <c r="G77" s="21">
        <v>108</v>
      </c>
      <c r="H77" s="21">
        <v>50</v>
      </c>
      <c r="I77" s="174">
        <v>42</v>
      </c>
      <c r="J77" s="174">
        <v>16</v>
      </c>
      <c r="K77" s="174"/>
      <c r="L77" s="161">
        <v>12</v>
      </c>
      <c r="M77" s="161">
        <v>6</v>
      </c>
      <c r="N77" s="65"/>
      <c r="O77" s="74"/>
      <c r="P77" s="65"/>
      <c r="Q77" s="74"/>
      <c r="R77" s="65"/>
      <c r="S77" s="74"/>
      <c r="T77" s="115">
        <v>128</v>
      </c>
      <c r="U77" s="74"/>
    </row>
    <row r="78" spans="1:21">
      <c r="A78" s="19" t="s">
        <v>164</v>
      </c>
      <c r="B78" s="22" t="s">
        <v>124</v>
      </c>
      <c r="C78" s="21" t="s">
        <v>60</v>
      </c>
      <c r="D78" s="21"/>
      <c r="E78" s="21">
        <f t="shared" si="22"/>
        <v>144</v>
      </c>
      <c r="F78" s="21"/>
      <c r="G78" s="21"/>
      <c r="H78" s="21"/>
      <c r="I78" s="174"/>
      <c r="J78" s="174"/>
      <c r="K78" s="174">
        <f t="shared" si="23"/>
        <v>144</v>
      </c>
      <c r="L78" s="174"/>
      <c r="M78" s="62"/>
      <c r="N78" s="65"/>
      <c r="O78" s="74"/>
      <c r="P78" s="65"/>
      <c r="Q78" s="74"/>
      <c r="R78" s="65"/>
      <c r="S78" s="74"/>
      <c r="T78" s="148">
        <v>144</v>
      </c>
      <c r="U78" s="74"/>
    </row>
    <row r="79" spans="1:21">
      <c r="A79" s="19"/>
      <c r="B79" s="44" t="s">
        <v>125</v>
      </c>
      <c r="C79" s="21"/>
      <c r="D79" s="21" t="s">
        <v>126</v>
      </c>
      <c r="E79" s="21"/>
      <c r="F79" s="21"/>
      <c r="G79" s="21"/>
      <c r="H79" s="21"/>
      <c r="I79" s="174"/>
      <c r="J79" s="174"/>
      <c r="K79" s="174"/>
      <c r="L79" s="161">
        <v>6</v>
      </c>
      <c r="M79" s="161">
        <v>6</v>
      </c>
      <c r="N79" s="65"/>
      <c r="O79" s="74"/>
      <c r="P79" s="65"/>
      <c r="Q79" s="74"/>
      <c r="R79" s="65"/>
      <c r="S79" s="74"/>
      <c r="T79" s="165"/>
      <c r="U79" s="74"/>
    </row>
    <row r="80" spans="1:21" ht="24">
      <c r="A80" s="45" t="s">
        <v>165</v>
      </c>
      <c r="B80" s="46" t="s">
        <v>166</v>
      </c>
      <c r="C80" s="47" t="s">
        <v>76</v>
      </c>
      <c r="D80" s="47" t="s">
        <v>145</v>
      </c>
      <c r="E80" s="47">
        <f t="shared" ref="E80:I80" si="27">SUM(E81:E83)</f>
        <v>442</v>
      </c>
      <c r="F80" s="47">
        <f t="shared" si="27"/>
        <v>30</v>
      </c>
      <c r="G80" s="47">
        <f t="shared" si="27"/>
        <v>196</v>
      </c>
      <c r="H80" s="47">
        <f t="shared" si="27"/>
        <v>106</v>
      </c>
      <c r="I80" s="98">
        <f t="shared" si="27"/>
        <v>90</v>
      </c>
      <c r="J80" s="98"/>
      <c r="K80" s="98">
        <f>SUM(K82:K83)</f>
        <v>216</v>
      </c>
      <c r="L80" s="98">
        <f>SUM(L81:L84)</f>
        <v>12</v>
      </c>
      <c r="M80" s="98">
        <f>SUM(M81:M84)</f>
        <v>6</v>
      </c>
      <c r="N80" s="99">
        <f t="shared" ref="N80:U80" si="28">SUM(N81:N84)</f>
        <v>0</v>
      </c>
      <c r="O80" s="100">
        <f t="shared" si="28"/>
        <v>0</v>
      </c>
      <c r="P80" s="99">
        <f t="shared" si="28"/>
        <v>298</v>
      </c>
      <c r="Q80" s="100">
        <f t="shared" si="28"/>
        <v>144</v>
      </c>
      <c r="R80" s="99">
        <f t="shared" si="28"/>
        <v>0</v>
      </c>
      <c r="S80" s="100">
        <f t="shared" si="28"/>
        <v>0</v>
      </c>
      <c r="T80" s="99">
        <f t="shared" si="28"/>
        <v>0</v>
      </c>
      <c r="U80" s="100">
        <f t="shared" si="28"/>
        <v>0</v>
      </c>
    </row>
    <row r="81" spans="1:21" ht="24">
      <c r="A81" s="19" t="s">
        <v>167</v>
      </c>
      <c r="B81" s="22" t="s">
        <v>166</v>
      </c>
      <c r="C81" s="21" t="s">
        <v>60</v>
      </c>
      <c r="D81" s="179"/>
      <c r="E81" s="21">
        <f>SUM(M81+L81+G81+F81)</f>
        <v>226</v>
      </c>
      <c r="F81" s="21">
        <v>30</v>
      </c>
      <c r="G81" s="21">
        <v>196</v>
      </c>
      <c r="H81" s="21">
        <v>106</v>
      </c>
      <c r="I81" s="174">
        <v>90</v>
      </c>
      <c r="J81" s="174"/>
      <c r="K81" s="174"/>
      <c r="L81" s="174"/>
      <c r="M81" s="62"/>
      <c r="N81" s="65"/>
      <c r="O81" s="74"/>
      <c r="P81" s="75">
        <v>226</v>
      </c>
      <c r="Q81" s="74"/>
      <c r="R81" s="65"/>
      <c r="S81" s="74"/>
      <c r="T81" s="65"/>
      <c r="U81" s="74"/>
    </row>
    <row r="82" spans="1:21">
      <c r="A82" s="19" t="s">
        <v>168</v>
      </c>
      <c r="B82" s="22" t="s">
        <v>122</v>
      </c>
      <c r="C82" s="48" t="s">
        <v>60</v>
      </c>
      <c r="D82" s="24"/>
      <c r="E82" s="21">
        <v>72</v>
      </c>
      <c r="F82" s="21"/>
      <c r="G82" s="21"/>
      <c r="H82" s="21"/>
      <c r="I82" s="174"/>
      <c r="J82" s="174"/>
      <c r="K82" s="174">
        <v>72</v>
      </c>
      <c r="L82" s="174"/>
      <c r="M82" s="62"/>
      <c r="N82" s="65"/>
      <c r="O82" s="74"/>
      <c r="P82" s="75">
        <v>72</v>
      </c>
      <c r="Q82" s="74"/>
      <c r="R82" s="65"/>
      <c r="S82" s="74"/>
      <c r="T82" s="65"/>
      <c r="U82" s="74"/>
    </row>
    <row r="83" spans="1:21">
      <c r="A83" s="19" t="s">
        <v>169</v>
      </c>
      <c r="B83" s="19" t="s">
        <v>124</v>
      </c>
      <c r="C83" s="20"/>
      <c r="D83" s="19"/>
      <c r="E83" s="21">
        <v>144</v>
      </c>
      <c r="F83" s="21"/>
      <c r="G83" s="21"/>
      <c r="H83" s="21"/>
      <c r="I83" s="174"/>
      <c r="J83" s="174"/>
      <c r="K83" s="174">
        <v>144</v>
      </c>
      <c r="L83" s="174"/>
      <c r="M83" s="62"/>
      <c r="N83" s="65"/>
      <c r="O83" s="74"/>
      <c r="P83" s="65"/>
      <c r="Q83" s="117">
        <v>144</v>
      </c>
      <c r="R83" s="65"/>
      <c r="S83" s="74"/>
      <c r="T83" s="65"/>
      <c r="U83" s="74"/>
    </row>
    <row r="84" spans="1:21">
      <c r="A84" s="19"/>
      <c r="B84" s="44" t="s">
        <v>125</v>
      </c>
      <c r="C84" s="21"/>
      <c r="D84" s="21" t="s">
        <v>126</v>
      </c>
      <c r="E84" s="21"/>
      <c r="F84" s="21"/>
      <c r="G84" s="21"/>
      <c r="H84" s="21"/>
      <c r="I84" s="174"/>
      <c r="J84" s="174"/>
      <c r="K84" s="174"/>
      <c r="L84" s="161">
        <v>12</v>
      </c>
      <c r="M84" s="161">
        <v>6</v>
      </c>
      <c r="N84" s="65"/>
      <c r="O84" s="74"/>
      <c r="P84" s="65"/>
      <c r="Q84" s="66"/>
      <c r="R84" s="65"/>
      <c r="S84" s="74"/>
      <c r="T84" s="65"/>
      <c r="U84" s="74"/>
    </row>
    <row r="85" spans="1:21">
      <c r="A85" s="121"/>
      <c r="B85" s="122" t="s">
        <v>170</v>
      </c>
      <c r="C85" s="123" t="s">
        <v>171</v>
      </c>
      <c r="D85" s="123" t="s">
        <v>172</v>
      </c>
      <c r="E85" s="124">
        <f>SUM(E8+E23+E29+E32+E45)</f>
        <v>5400</v>
      </c>
      <c r="F85" s="124">
        <f>SUM(F8+F23+F29+F32+F45)</f>
        <v>412</v>
      </c>
      <c r="G85" s="124">
        <f t="shared" ref="G85:I85" si="29">SUM(G8+G23+G29+G32+G45)</f>
        <v>3734</v>
      </c>
      <c r="H85" s="124">
        <f t="shared" si="29"/>
        <v>1173</v>
      </c>
      <c r="I85" s="124">
        <f t="shared" si="29"/>
        <v>1099</v>
      </c>
      <c r="J85" s="124">
        <v>32</v>
      </c>
      <c r="K85" s="124">
        <f t="shared" ref="K85:U85" si="30">SUM(K8+K23+K29+K32+K45)</f>
        <v>1224</v>
      </c>
      <c r="L85" s="124">
        <f>SUM(L23+L29+L32+L45)</f>
        <v>96</v>
      </c>
      <c r="M85" s="124">
        <f>SUM(M23+M29+M32+M45)</f>
        <v>84</v>
      </c>
      <c r="N85" s="134">
        <f t="shared" si="30"/>
        <v>612</v>
      </c>
      <c r="O85" s="135">
        <f t="shared" si="30"/>
        <v>864</v>
      </c>
      <c r="P85" s="134">
        <f t="shared" si="30"/>
        <v>612</v>
      </c>
      <c r="Q85" s="135">
        <f>SUM(Q8+Q23+Q29+Q32+Q45)</f>
        <v>816</v>
      </c>
      <c r="R85" s="134">
        <f t="shared" si="30"/>
        <v>600</v>
      </c>
      <c r="S85" s="135">
        <f t="shared" si="30"/>
        <v>852</v>
      </c>
      <c r="T85" s="134">
        <f t="shared" si="30"/>
        <v>582</v>
      </c>
      <c r="U85" s="124">
        <f t="shared" si="30"/>
        <v>462</v>
      </c>
    </row>
    <row r="86" spans="1:21">
      <c r="A86" s="125" t="s">
        <v>173</v>
      </c>
      <c r="B86" s="125" t="s">
        <v>19</v>
      </c>
      <c r="C86" s="125"/>
      <c r="D86" s="125"/>
      <c r="E86" s="167">
        <v>180</v>
      </c>
      <c r="F86" s="21"/>
      <c r="G86" s="21"/>
      <c r="H86" s="21"/>
      <c r="I86" s="174"/>
      <c r="J86" s="174"/>
      <c r="K86" s="174"/>
      <c r="L86" s="161" t="s">
        <v>243</v>
      </c>
      <c r="M86" s="161" t="s">
        <v>240</v>
      </c>
      <c r="N86" s="105"/>
      <c r="O86" s="136"/>
      <c r="P86" s="105"/>
      <c r="Q86" s="136">
        <v>48</v>
      </c>
      <c r="R86" s="105">
        <v>12</v>
      </c>
      <c r="S86" s="136">
        <v>48</v>
      </c>
      <c r="T86" s="105">
        <v>30</v>
      </c>
      <c r="U86" s="136">
        <v>42</v>
      </c>
    </row>
    <row r="87" spans="1:21">
      <c r="A87" s="125"/>
      <c r="B87" s="125" t="s">
        <v>174</v>
      </c>
      <c r="C87" s="125"/>
      <c r="D87" s="125"/>
      <c r="E87" s="21">
        <v>144</v>
      </c>
      <c r="F87" s="21"/>
      <c r="G87" s="21"/>
      <c r="H87" s="21"/>
      <c r="I87" s="174"/>
      <c r="J87" s="174"/>
      <c r="K87" s="174">
        <v>144</v>
      </c>
      <c r="L87" s="174"/>
      <c r="M87" s="62"/>
      <c r="N87" s="105"/>
      <c r="O87" s="136"/>
      <c r="P87" s="105"/>
      <c r="Q87" s="136"/>
      <c r="R87" s="105"/>
      <c r="S87" s="136"/>
      <c r="T87" s="105"/>
      <c r="U87" s="136">
        <v>144</v>
      </c>
    </row>
    <row r="88" spans="1:21">
      <c r="A88" s="125" t="s">
        <v>175</v>
      </c>
      <c r="B88" s="125" t="s">
        <v>176</v>
      </c>
      <c r="C88" s="125"/>
      <c r="D88" s="125"/>
      <c r="E88" s="21">
        <v>216</v>
      </c>
      <c r="F88" s="21"/>
      <c r="G88" s="21"/>
      <c r="H88" s="21"/>
      <c r="I88" s="174"/>
      <c r="J88" s="174"/>
      <c r="K88" s="174"/>
      <c r="L88" s="174"/>
      <c r="M88" s="62">
        <v>216</v>
      </c>
      <c r="N88" s="137"/>
      <c r="O88" s="138"/>
      <c r="P88" s="137"/>
      <c r="Q88" s="138"/>
      <c r="R88" s="137"/>
      <c r="S88" s="138"/>
      <c r="T88" s="137"/>
      <c r="U88" s="138">
        <v>216</v>
      </c>
    </row>
    <row r="89" spans="1:21">
      <c r="A89" s="121"/>
      <c r="B89" s="122" t="s">
        <v>8</v>
      </c>
      <c r="C89" s="122"/>
      <c r="D89" s="122"/>
      <c r="E89" s="133">
        <f>SUM(E85:E88)</f>
        <v>5940</v>
      </c>
      <c r="F89" s="124">
        <f>SUM(F85:F88)</f>
        <v>412</v>
      </c>
      <c r="G89" s="124">
        <f t="shared" ref="G89:T89" si="31">SUM(G85:G88)</f>
        <v>3734</v>
      </c>
      <c r="H89" s="124"/>
      <c r="I89" s="133"/>
      <c r="J89" s="133"/>
      <c r="K89" s="133">
        <f t="shared" si="31"/>
        <v>1368</v>
      </c>
      <c r="L89" s="133">
        <f t="shared" si="31"/>
        <v>96</v>
      </c>
      <c r="M89" s="133">
        <f>SUM(M85:M88)</f>
        <v>300</v>
      </c>
      <c r="N89" s="139">
        <f t="shared" si="31"/>
        <v>612</v>
      </c>
      <c r="O89" s="135">
        <f t="shared" si="31"/>
        <v>864</v>
      </c>
      <c r="P89" s="139">
        <f t="shared" si="31"/>
        <v>612</v>
      </c>
      <c r="Q89" s="135">
        <f t="shared" si="31"/>
        <v>864</v>
      </c>
      <c r="R89" s="139">
        <f t="shared" si="31"/>
        <v>612</v>
      </c>
      <c r="S89" s="135">
        <f t="shared" si="31"/>
        <v>900</v>
      </c>
      <c r="T89" s="139">
        <f t="shared" si="31"/>
        <v>612</v>
      </c>
      <c r="U89" s="135">
        <f>SUM(U85:U88)</f>
        <v>864</v>
      </c>
    </row>
    <row r="90" spans="1:21">
      <c r="A90" s="126"/>
      <c r="B90" s="198" t="s">
        <v>177</v>
      </c>
      <c r="C90" s="127"/>
      <c r="D90" s="127"/>
      <c r="E90" s="127"/>
      <c r="F90" s="128"/>
      <c r="G90" s="201" t="s">
        <v>241</v>
      </c>
      <c r="H90" s="202"/>
      <c r="I90" s="202"/>
      <c r="J90" s="202"/>
      <c r="K90" s="202"/>
      <c r="L90" s="202"/>
      <c r="M90" s="202"/>
      <c r="N90" s="140">
        <f>SUM(N89-N91-N92)</f>
        <v>612</v>
      </c>
      <c r="O90" s="117">
        <f t="shared" ref="O90:T90" si="32">SUM(O89-O86-O91-O92)</f>
        <v>864</v>
      </c>
      <c r="P90" s="91">
        <f t="shared" si="32"/>
        <v>540</v>
      </c>
      <c r="Q90" s="117">
        <f t="shared" si="32"/>
        <v>528</v>
      </c>
      <c r="R90" s="91">
        <f t="shared" si="32"/>
        <v>564</v>
      </c>
      <c r="S90" s="117">
        <f t="shared" si="32"/>
        <v>384</v>
      </c>
      <c r="T90" s="91">
        <f t="shared" si="32"/>
        <v>414</v>
      </c>
      <c r="U90" s="117">
        <f>SUM(U89-U86-U88-U91-U92)</f>
        <v>270</v>
      </c>
    </row>
    <row r="91" spans="1:21">
      <c r="A91" s="126"/>
      <c r="B91" s="199"/>
      <c r="C91" s="127"/>
      <c r="D91" s="127"/>
      <c r="E91" s="127"/>
      <c r="F91" s="128"/>
      <c r="G91" s="201" t="s">
        <v>179</v>
      </c>
      <c r="H91" s="202"/>
      <c r="I91" s="202"/>
      <c r="J91" s="202"/>
      <c r="K91" s="202"/>
      <c r="L91" s="202"/>
      <c r="M91" s="202"/>
      <c r="N91" s="116">
        <v>0</v>
      </c>
      <c r="O91" s="117">
        <v>0</v>
      </c>
      <c r="P91" s="140">
        <f t="shared" ref="P91:U91" si="33">SUM(P49+P55+P61+P67+P73+P82)</f>
        <v>72</v>
      </c>
      <c r="Q91" s="117">
        <f t="shared" si="33"/>
        <v>72</v>
      </c>
      <c r="R91" s="140">
        <f t="shared" si="33"/>
        <v>36</v>
      </c>
      <c r="S91" s="117">
        <f t="shared" si="33"/>
        <v>108</v>
      </c>
      <c r="T91" s="140">
        <f t="shared" si="33"/>
        <v>24</v>
      </c>
      <c r="U91" s="117">
        <f t="shared" si="33"/>
        <v>48</v>
      </c>
    </row>
    <row r="92" spans="1:21">
      <c r="A92" s="126"/>
      <c r="B92" s="199"/>
      <c r="C92" s="127"/>
      <c r="D92" s="127"/>
      <c r="E92" s="127"/>
      <c r="F92" s="128"/>
      <c r="G92" s="201" t="s">
        <v>180</v>
      </c>
      <c r="H92" s="202"/>
      <c r="I92" s="202"/>
      <c r="J92" s="202"/>
      <c r="K92" s="202"/>
      <c r="L92" s="202"/>
      <c r="M92" s="202"/>
      <c r="N92" s="116">
        <v>0</v>
      </c>
      <c r="O92" s="117">
        <v>0</v>
      </c>
      <c r="P92" s="140">
        <f t="shared" ref="P92:T92" si="34">SUM(P50+P56+P62+P68+P74+P78+P83)</f>
        <v>0</v>
      </c>
      <c r="Q92" s="117">
        <f t="shared" si="34"/>
        <v>216</v>
      </c>
      <c r="R92" s="140">
        <f t="shared" si="34"/>
        <v>0</v>
      </c>
      <c r="S92" s="117">
        <f t="shared" si="34"/>
        <v>360</v>
      </c>
      <c r="T92" s="140">
        <f t="shared" si="34"/>
        <v>144</v>
      </c>
      <c r="U92" s="117">
        <f>SUM(U50+U56+U62+U68+U74+U78+U83+U87)</f>
        <v>288</v>
      </c>
    </row>
    <row r="93" spans="1:21">
      <c r="A93" s="126"/>
      <c r="B93" s="199"/>
      <c r="C93" s="127"/>
      <c r="D93" s="127"/>
      <c r="E93" s="127"/>
      <c r="F93" s="128"/>
      <c r="G93" s="176" t="s">
        <v>181</v>
      </c>
      <c r="H93" s="177"/>
      <c r="I93" s="177"/>
      <c r="J93" s="203"/>
      <c r="K93" s="203"/>
      <c r="L93" s="203"/>
      <c r="M93" s="203"/>
      <c r="N93" s="116">
        <v>0</v>
      </c>
      <c r="O93" s="117">
        <v>3</v>
      </c>
      <c r="P93" s="116">
        <v>0</v>
      </c>
      <c r="Q93" s="117">
        <v>4</v>
      </c>
      <c r="R93" s="116">
        <v>1</v>
      </c>
      <c r="S93" s="117">
        <v>4</v>
      </c>
      <c r="T93" s="116">
        <v>2</v>
      </c>
      <c r="U93" s="117">
        <v>3</v>
      </c>
    </row>
    <row r="94" spans="1:21">
      <c r="A94" s="126"/>
      <c r="B94" s="199"/>
      <c r="C94" s="127"/>
      <c r="D94" s="127"/>
      <c r="E94" s="127"/>
      <c r="F94" s="128"/>
      <c r="G94" s="204" t="s">
        <v>182</v>
      </c>
      <c r="H94" s="205"/>
      <c r="I94" s="205"/>
      <c r="J94" s="205"/>
      <c r="K94" s="205"/>
      <c r="L94" s="205"/>
      <c r="M94" s="205"/>
      <c r="N94" s="116">
        <v>0</v>
      </c>
      <c r="O94" s="183">
        <v>10</v>
      </c>
      <c r="P94" s="116">
        <v>3</v>
      </c>
      <c r="Q94" s="117">
        <v>7</v>
      </c>
      <c r="R94" s="116">
        <v>4</v>
      </c>
      <c r="S94" s="117">
        <v>5</v>
      </c>
      <c r="T94" s="116">
        <v>3</v>
      </c>
      <c r="U94" s="117">
        <v>5</v>
      </c>
    </row>
    <row r="95" spans="1:21">
      <c r="A95" s="126"/>
      <c r="B95" s="199"/>
      <c r="C95" s="126"/>
      <c r="D95" s="126"/>
      <c r="E95" s="126"/>
      <c r="F95" s="128"/>
      <c r="G95" s="176" t="s">
        <v>183</v>
      </c>
      <c r="H95" s="177"/>
      <c r="I95" s="203"/>
      <c r="J95" s="203"/>
      <c r="K95" s="203"/>
      <c r="L95" s="203"/>
      <c r="M95" s="203"/>
      <c r="N95" s="116"/>
      <c r="O95" s="117"/>
      <c r="P95" s="116"/>
      <c r="Q95" s="117"/>
      <c r="R95" s="116"/>
      <c r="S95" s="117"/>
      <c r="T95" s="116"/>
      <c r="U95" s="117"/>
    </row>
    <row r="96" spans="1:21" ht="15.75" thickBot="1">
      <c r="A96" s="131"/>
      <c r="B96" s="200"/>
      <c r="C96" s="131"/>
      <c r="D96" s="131"/>
      <c r="E96" s="131"/>
      <c r="F96" s="131"/>
      <c r="G96" s="206" t="s">
        <v>59</v>
      </c>
      <c r="H96" s="207"/>
      <c r="I96" s="207"/>
      <c r="J96" s="207"/>
      <c r="K96" s="207"/>
      <c r="L96" s="207"/>
      <c r="M96" s="207"/>
      <c r="N96" s="143"/>
      <c r="O96" s="144">
        <v>1</v>
      </c>
      <c r="P96" s="143"/>
      <c r="Q96" s="152"/>
      <c r="R96" s="143"/>
      <c r="S96" s="152"/>
      <c r="T96" s="143"/>
      <c r="U96" s="152"/>
    </row>
    <row r="98" spans="2:21">
      <c r="B98" s="132" t="s">
        <v>184</v>
      </c>
      <c r="P98" s="145">
        <v>612</v>
      </c>
      <c r="Q98" s="145">
        <v>828</v>
      </c>
      <c r="R98" s="145">
        <v>576</v>
      </c>
      <c r="S98" s="145">
        <v>864</v>
      </c>
      <c r="T98" s="145">
        <v>576</v>
      </c>
      <c r="U98" s="145">
        <v>468</v>
      </c>
    </row>
  </sheetData>
  <mergeCells count="43">
    <mergeCell ref="A1:U1"/>
    <mergeCell ref="A2:A7"/>
    <mergeCell ref="B2:B7"/>
    <mergeCell ref="C2:D2"/>
    <mergeCell ref="E2:M2"/>
    <mergeCell ref="N2:U2"/>
    <mergeCell ref="C3:C7"/>
    <mergeCell ref="D3:D7"/>
    <mergeCell ref="E3:E7"/>
    <mergeCell ref="F3:F7"/>
    <mergeCell ref="G4:G7"/>
    <mergeCell ref="H4:J4"/>
    <mergeCell ref="K4:K7"/>
    <mergeCell ref="L4:L7"/>
    <mergeCell ref="M4:M7"/>
    <mergeCell ref="G3:L3"/>
    <mergeCell ref="N3:O3"/>
    <mergeCell ref="P3:Q3"/>
    <mergeCell ref="R3:S3"/>
    <mergeCell ref="T3:U3"/>
    <mergeCell ref="N4:O4"/>
    <mergeCell ref="P4:Q4"/>
    <mergeCell ref="R4:S4"/>
    <mergeCell ref="T4:U4"/>
    <mergeCell ref="H5:H7"/>
    <mergeCell ref="I5:I7"/>
    <mergeCell ref="J5:J7"/>
    <mergeCell ref="N6:U6"/>
    <mergeCell ref="D47:D48"/>
    <mergeCell ref="D53:D54"/>
    <mergeCell ref="L53:L54"/>
    <mergeCell ref="M53:M54"/>
    <mergeCell ref="D59:D60"/>
    <mergeCell ref="M59:M60"/>
    <mergeCell ref="D71:D72"/>
    <mergeCell ref="B90:B96"/>
    <mergeCell ref="G90:M90"/>
    <mergeCell ref="G91:M91"/>
    <mergeCell ref="G92:M92"/>
    <mergeCell ref="J93:M93"/>
    <mergeCell ref="G94:M94"/>
    <mergeCell ref="I95:M95"/>
    <mergeCell ref="G96:M96"/>
  </mergeCells>
  <pageMargins left="0.23622047244094491" right="0.23622047244094491" top="0.35433070866141736" bottom="0.35433070866141736" header="0.31496062992125984" footer="0.31496062992125984"/>
  <pageSetup paperSize="9" scale="72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8"/>
  <sheetViews>
    <sheetView showWhiteSpace="0" topLeftCell="A73" zoomScale="86" zoomScaleNormal="86" zoomScalePageLayoutView="70" workbookViewId="0">
      <selection activeCell="Z20" sqref="Z20"/>
    </sheetView>
  </sheetViews>
  <sheetFormatPr defaultColWidth="9.140625" defaultRowHeight="15"/>
  <cols>
    <col min="1" max="1" width="9.28515625" style="5" customWidth="1"/>
    <col min="2" max="2" width="35" style="5" customWidth="1"/>
    <col min="3" max="3" width="8.42578125" style="5" customWidth="1"/>
    <col min="4" max="4" width="8.28515625" style="5" customWidth="1"/>
    <col min="5" max="5" width="7.85546875" style="5" customWidth="1"/>
    <col min="6" max="6" width="5.42578125" style="5" customWidth="1"/>
    <col min="7" max="7" width="10.7109375" style="5" customWidth="1"/>
    <col min="8" max="8" width="5.85546875" style="5" customWidth="1"/>
    <col min="9" max="9" width="9.140625" style="5"/>
    <col min="10" max="10" width="5.5703125" style="5" customWidth="1"/>
    <col min="11" max="11" width="5.140625" style="5" customWidth="1"/>
    <col min="12" max="12" width="5.42578125" style="5" customWidth="1"/>
    <col min="13" max="13" width="7.28515625" style="5" customWidth="1"/>
    <col min="14" max="16384" width="9.140625" style="5"/>
  </cols>
  <sheetData>
    <row r="1" spans="1:21" ht="26.25" customHeight="1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42" customHeight="1">
      <c r="A2" s="222" t="s">
        <v>1</v>
      </c>
      <c r="B2" s="222" t="s">
        <v>2</v>
      </c>
      <c r="C2" s="224" t="s">
        <v>3</v>
      </c>
      <c r="D2" s="225"/>
      <c r="E2" s="224" t="s">
        <v>4</v>
      </c>
      <c r="F2" s="226"/>
      <c r="G2" s="226"/>
      <c r="H2" s="226"/>
      <c r="I2" s="226"/>
      <c r="J2" s="226"/>
      <c r="K2" s="226"/>
      <c r="L2" s="226"/>
      <c r="M2" s="225"/>
      <c r="N2" s="227" t="s">
        <v>5</v>
      </c>
      <c r="O2" s="228"/>
      <c r="P2" s="228"/>
      <c r="Q2" s="228"/>
      <c r="R2" s="228"/>
      <c r="S2" s="228"/>
      <c r="T2" s="228"/>
      <c r="U2" s="229"/>
    </row>
    <row r="3" spans="1:21" ht="26.25" customHeight="1">
      <c r="A3" s="223"/>
      <c r="B3" s="223"/>
      <c r="C3" s="230" t="s">
        <v>6</v>
      </c>
      <c r="D3" s="230" t="s">
        <v>7</v>
      </c>
      <c r="E3" s="232" t="s">
        <v>8</v>
      </c>
      <c r="F3" s="232" t="s">
        <v>9</v>
      </c>
      <c r="G3" s="239" t="s">
        <v>10</v>
      </c>
      <c r="H3" s="240"/>
      <c r="I3" s="240"/>
      <c r="J3" s="240"/>
      <c r="K3" s="240"/>
      <c r="L3" s="241"/>
      <c r="M3" s="7"/>
      <c r="N3" s="219" t="s">
        <v>11</v>
      </c>
      <c r="O3" s="220"/>
      <c r="P3" s="219" t="s">
        <v>12</v>
      </c>
      <c r="Q3" s="220"/>
      <c r="R3" s="219" t="s">
        <v>13</v>
      </c>
      <c r="S3" s="220"/>
      <c r="T3" s="219" t="s">
        <v>14</v>
      </c>
      <c r="U3" s="220"/>
    </row>
    <row r="4" spans="1:21" ht="24.75" customHeight="1">
      <c r="A4" s="223"/>
      <c r="B4" s="223"/>
      <c r="C4" s="231"/>
      <c r="D4" s="231"/>
      <c r="E4" s="233"/>
      <c r="F4" s="233"/>
      <c r="G4" s="230" t="s">
        <v>15</v>
      </c>
      <c r="H4" s="234" t="s">
        <v>16</v>
      </c>
      <c r="I4" s="235"/>
      <c r="J4" s="236"/>
      <c r="K4" s="230" t="s">
        <v>17</v>
      </c>
      <c r="L4" s="232" t="s">
        <v>18</v>
      </c>
      <c r="M4" s="237" t="s">
        <v>19</v>
      </c>
      <c r="N4" s="216"/>
      <c r="O4" s="218"/>
      <c r="P4" s="216"/>
      <c r="Q4" s="218"/>
      <c r="R4" s="216"/>
      <c r="S4" s="218"/>
      <c r="T4" s="216"/>
      <c r="U4" s="218"/>
    </row>
    <row r="5" spans="1:21" ht="15" customHeight="1">
      <c r="A5" s="223"/>
      <c r="B5" s="223"/>
      <c r="C5" s="231"/>
      <c r="D5" s="231"/>
      <c r="E5" s="233"/>
      <c r="F5" s="233"/>
      <c r="G5" s="231"/>
      <c r="H5" s="212" t="s">
        <v>20</v>
      </c>
      <c r="I5" s="212" t="s">
        <v>21</v>
      </c>
      <c r="J5" s="212" t="s">
        <v>22</v>
      </c>
      <c r="K5" s="231"/>
      <c r="L5" s="233"/>
      <c r="M5" s="238"/>
      <c r="N5" s="50" t="s">
        <v>23</v>
      </c>
      <c r="O5" s="50" t="s">
        <v>24</v>
      </c>
      <c r="P5" s="50" t="s">
        <v>23</v>
      </c>
      <c r="Q5" s="50" t="s">
        <v>24</v>
      </c>
      <c r="R5" s="50" t="s">
        <v>23</v>
      </c>
      <c r="S5" s="50" t="s">
        <v>24</v>
      </c>
      <c r="T5" s="50" t="s">
        <v>23</v>
      </c>
      <c r="U5" s="50" t="s">
        <v>24</v>
      </c>
    </row>
    <row r="6" spans="1:21">
      <c r="A6" s="223"/>
      <c r="B6" s="223"/>
      <c r="C6" s="231"/>
      <c r="D6" s="231"/>
      <c r="E6" s="233"/>
      <c r="F6" s="233"/>
      <c r="G6" s="231"/>
      <c r="H6" s="213"/>
      <c r="I6" s="214"/>
      <c r="J6" s="213"/>
      <c r="K6" s="231"/>
      <c r="L6" s="233"/>
      <c r="M6" s="238"/>
      <c r="N6" s="216" t="s">
        <v>25</v>
      </c>
      <c r="O6" s="217"/>
      <c r="P6" s="217"/>
      <c r="Q6" s="217"/>
      <c r="R6" s="217"/>
      <c r="S6" s="217"/>
      <c r="T6" s="217"/>
      <c r="U6" s="218"/>
    </row>
    <row r="7" spans="1:21" ht="54" customHeight="1">
      <c r="A7" s="223"/>
      <c r="B7" s="223"/>
      <c r="C7" s="231"/>
      <c r="D7" s="231"/>
      <c r="E7" s="233"/>
      <c r="F7" s="233"/>
      <c r="G7" s="231"/>
      <c r="H7" s="213"/>
      <c r="I7" s="215"/>
      <c r="J7" s="213"/>
      <c r="K7" s="231"/>
      <c r="L7" s="233"/>
      <c r="M7" s="238"/>
      <c r="N7" s="51">
        <v>17</v>
      </c>
      <c r="O7" s="51">
        <v>24</v>
      </c>
      <c r="P7" s="51">
        <v>17</v>
      </c>
      <c r="Q7" s="51">
        <v>24</v>
      </c>
      <c r="R7" s="51">
        <v>17</v>
      </c>
      <c r="S7" s="51">
        <v>25</v>
      </c>
      <c r="T7" s="51">
        <v>17</v>
      </c>
      <c r="U7" s="51">
        <v>24</v>
      </c>
    </row>
    <row r="8" spans="1:21">
      <c r="A8" s="8" t="s">
        <v>26</v>
      </c>
      <c r="B8" s="9" t="s">
        <v>27</v>
      </c>
      <c r="C8" s="10" t="s">
        <v>28</v>
      </c>
      <c r="D8" s="10" t="s">
        <v>29</v>
      </c>
      <c r="E8" s="156">
        <f>SUM(E9:E22)</f>
        <v>1476</v>
      </c>
      <c r="F8" s="156">
        <f t="shared" ref="F8:U8" si="0">SUM(F9:F22)</f>
        <v>0</v>
      </c>
      <c r="G8" s="156">
        <f>SUM(G9:G22)</f>
        <v>1446</v>
      </c>
      <c r="H8" s="156">
        <f t="shared" si="0"/>
        <v>0</v>
      </c>
      <c r="I8" s="156">
        <f t="shared" si="0"/>
        <v>0</v>
      </c>
      <c r="J8" s="156">
        <f t="shared" si="0"/>
        <v>0</v>
      </c>
      <c r="K8" s="156">
        <f t="shared" si="0"/>
        <v>0</v>
      </c>
      <c r="L8" s="156">
        <f t="shared" si="0"/>
        <v>15</v>
      </c>
      <c r="M8" s="156">
        <f t="shared" si="0"/>
        <v>15</v>
      </c>
      <c r="N8" s="156">
        <f t="shared" si="0"/>
        <v>612</v>
      </c>
      <c r="O8" s="156">
        <f t="shared" si="0"/>
        <v>864</v>
      </c>
      <c r="P8" s="156">
        <f t="shared" si="0"/>
        <v>0</v>
      </c>
      <c r="Q8" s="156">
        <f t="shared" si="0"/>
        <v>0</v>
      </c>
      <c r="R8" s="156">
        <f t="shared" si="0"/>
        <v>0</v>
      </c>
      <c r="S8" s="156">
        <f t="shared" si="0"/>
        <v>0</v>
      </c>
      <c r="T8" s="156">
        <f t="shared" si="0"/>
        <v>0</v>
      </c>
      <c r="U8" s="156">
        <f t="shared" si="0"/>
        <v>0</v>
      </c>
    </row>
    <row r="9" spans="1:21">
      <c r="A9" s="16" t="s">
        <v>30</v>
      </c>
      <c r="B9" s="16" t="s">
        <v>31</v>
      </c>
      <c r="C9" s="17"/>
      <c r="D9" s="17" t="s">
        <v>32</v>
      </c>
      <c r="E9" s="18">
        <f>SUM(G9+L9+M9)</f>
        <v>72</v>
      </c>
      <c r="F9" s="18">
        <v>0</v>
      </c>
      <c r="G9" s="21">
        <f>SUM(N9:U9)-L9-M9</f>
        <v>66</v>
      </c>
      <c r="H9" s="18"/>
      <c r="I9" s="55"/>
      <c r="J9" s="56"/>
      <c r="K9" s="56"/>
      <c r="L9" s="163">
        <v>3</v>
      </c>
      <c r="M9" s="163">
        <v>3</v>
      </c>
      <c r="N9" s="58">
        <v>34</v>
      </c>
      <c r="O9" s="59">
        <v>38</v>
      </c>
      <c r="P9" s="60"/>
      <c r="Q9" s="82"/>
      <c r="R9" s="60"/>
      <c r="S9" s="82"/>
      <c r="T9" s="60"/>
      <c r="U9" s="82"/>
    </row>
    <row r="10" spans="1:21">
      <c r="A10" s="19" t="s">
        <v>33</v>
      </c>
      <c r="B10" s="19" t="s">
        <v>34</v>
      </c>
      <c r="C10" s="20" t="s">
        <v>35</v>
      </c>
      <c r="D10" s="20"/>
      <c r="E10" s="18">
        <f t="shared" ref="E10:E22" si="1">SUM(G10+L10+M10)</f>
        <v>108</v>
      </c>
      <c r="F10" s="21">
        <v>0</v>
      </c>
      <c r="G10" s="21">
        <f t="shared" ref="G10:G22" si="2">SUM(N10:U10)-M10</f>
        <v>108</v>
      </c>
      <c r="H10" s="21"/>
      <c r="I10" s="61"/>
      <c r="J10" s="4"/>
      <c r="K10" s="4"/>
      <c r="L10" s="4"/>
      <c r="M10" s="62"/>
      <c r="N10" s="63">
        <v>48</v>
      </c>
      <c r="O10" s="64">
        <v>60</v>
      </c>
      <c r="P10" s="65"/>
      <c r="Q10" s="74"/>
      <c r="R10" s="65"/>
      <c r="S10" s="74"/>
      <c r="T10" s="65"/>
      <c r="U10" s="74"/>
    </row>
    <row r="11" spans="1:21">
      <c r="A11" s="19" t="s">
        <v>36</v>
      </c>
      <c r="B11" s="19" t="s">
        <v>37</v>
      </c>
      <c r="C11" s="20" t="s">
        <v>35</v>
      </c>
      <c r="D11" s="20"/>
      <c r="E11" s="18">
        <f t="shared" si="1"/>
        <v>144</v>
      </c>
      <c r="F11" s="21">
        <v>0</v>
      </c>
      <c r="G11" s="21">
        <f t="shared" si="2"/>
        <v>144</v>
      </c>
      <c r="H11" s="21"/>
      <c r="I11" s="61"/>
      <c r="J11" s="4"/>
      <c r="K11" s="4"/>
      <c r="L11" s="4"/>
      <c r="M11" s="62"/>
      <c r="N11" s="63">
        <v>54</v>
      </c>
      <c r="O11" s="64">
        <v>90</v>
      </c>
      <c r="P11" s="65"/>
      <c r="Q11" s="74"/>
      <c r="R11" s="65"/>
      <c r="S11" s="74"/>
      <c r="T11" s="65"/>
      <c r="U11" s="74"/>
    </row>
    <row r="12" spans="1:21">
      <c r="A12" s="19" t="s">
        <v>38</v>
      </c>
      <c r="B12" s="22" t="s">
        <v>39</v>
      </c>
      <c r="C12" s="23"/>
      <c r="D12" s="17" t="s">
        <v>32</v>
      </c>
      <c r="E12" s="18">
        <f t="shared" si="1"/>
        <v>232</v>
      </c>
      <c r="F12" s="21">
        <v>0</v>
      </c>
      <c r="G12" s="21">
        <f>SUM(N12:U12)-L12-M12</f>
        <v>220</v>
      </c>
      <c r="H12" s="21"/>
      <c r="I12" s="61"/>
      <c r="J12" s="4"/>
      <c r="K12" s="4"/>
      <c r="L12" s="161">
        <v>6</v>
      </c>
      <c r="M12" s="161">
        <v>6</v>
      </c>
      <c r="N12" s="63">
        <v>90</v>
      </c>
      <c r="O12" s="66">
        <v>142</v>
      </c>
      <c r="P12" s="65"/>
      <c r="Q12" s="74"/>
      <c r="R12" s="65"/>
      <c r="S12" s="74"/>
      <c r="T12" s="65"/>
      <c r="U12" s="74"/>
    </row>
    <row r="13" spans="1:21">
      <c r="A13" s="19" t="s">
        <v>40</v>
      </c>
      <c r="B13" s="19" t="s">
        <v>41</v>
      </c>
      <c r="C13" s="20" t="s">
        <v>35</v>
      </c>
      <c r="D13" s="20"/>
      <c r="E13" s="18">
        <f t="shared" si="1"/>
        <v>108</v>
      </c>
      <c r="F13" s="21">
        <v>0</v>
      </c>
      <c r="G13" s="21">
        <f t="shared" si="2"/>
        <v>108</v>
      </c>
      <c r="H13" s="21"/>
      <c r="I13" s="61"/>
      <c r="J13" s="4"/>
      <c r="K13" s="4"/>
      <c r="L13" s="4"/>
      <c r="M13" s="62"/>
      <c r="N13" s="63">
        <v>50</v>
      </c>
      <c r="O13" s="64">
        <v>58</v>
      </c>
      <c r="P13" s="65"/>
      <c r="Q13" s="74"/>
      <c r="R13" s="65"/>
      <c r="S13" s="74"/>
      <c r="T13" s="65"/>
      <c r="U13" s="74"/>
    </row>
    <row r="14" spans="1:21">
      <c r="A14" s="19" t="s">
        <v>42</v>
      </c>
      <c r="B14" s="19" t="s">
        <v>43</v>
      </c>
      <c r="C14" s="20" t="s">
        <v>35</v>
      </c>
      <c r="D14" s="20"/>
      <c r="E14" s="18">
        <f t="shared" si="1"/>
        <v>136</v>
      </c>
      <c r="F14" s="21">
        <v>0</v>
      </c>
      <c r="G14" s="21">
        <f t="shared" si="2"/>
        <v>136</v>
      </c>
      <c r="H14" s="21"/>
      <c r="I14" s="61"/>
      <c r="J14" s="4"/>
      <c r="K14" s="4"/>
      <c r="L14" s="4"/>
      <c r="M14" s="62"/>
      <c r="N14" s="63">
        <v>50</v>
      </c>
      <c r="O14" s="64">
        <v>86</v>
      </c>
      <c r="P14" s="65"/>
      <c r="Q14" s="74"/>
      <c r="R14" s="65"/>
      <c r="S14" s="74"/>
      <c r="T14" s="65"/>
      <c r="U14" s="74"/>
    </row>
    <row r="15" spans="1:21">
      <c r="A15" s="19" t="s">
        <v>44</v>
      </c>
      <c r="B15" s="19" t="s">
        <v>45</v>
      </c>
      <c r="C15" s="20" t="s">
        <v>35</v>
      </c>
      <c r="D15" s="20"/>
      <c r="E15" s="18">
        <f t="shared" si="1"/>
        <v>72</v>
      </c>
      <c r="F15" s="21">
        <v>0</v>
      </c>
      <c r="G15" s="21">
        <f t="shared" si="2"/>
        <v>72</v>
      </c>
      <c r="H15" s="21"/>
      <c r="I15" s="61"/>
      <c r="J15" s="4"/>
      <c r="K15" s="4"/>
      <c r="L15" s="4"/>
      <c r="M15" s="62"/>
      <c r="N15" s="63">
        <v>34</v>
      </c>
      <c r="O15" s="64">
        <v>38</v>
      </c>
      <c r="P15" s="65"/>
      <c r="Q15" s="74"/>
      <c r="R15" s="65"/>
      <c r="S15" s="74"/>
      <c r="T15" s="65"/>
      <c r="U15" s="74"/>
    </row>
    <row r="16" spans="1:21">
      <c r="A16" s="19" t="s">
        <v>46</v>
      </c>
      <c r="B16" s="19" t="s">
        <v>47</v>
      </c>
      <c r="C16" s="20" t="s">
        <v>35</v>
      </c>
      <c r="D16" s="20"/>
      <c r="E16" s="18">
        <f t="shared" si="1"/>
        <v>108</v>
      </c>
      <c r="F16" s="21">
        <v>0</v>
      </c>
      <c r="G16" s="21">
        <f t="shared" si="2"/>
        <v>108</v>
      </c>
      <c r="H16" s="21"/>
      <c r="I16" s="61"/>
      <c r="J16" s="4"/>
      <c r="K16" s="4"/>
      <c r="L16" s="4"/>
      <c r="M16" s="62"/>
      <c r="N16" s="63">
        <v>48</v>
      </c>
      <c r="O16" s="64">
        <v>60</v>
      </c>
      <c r="P16" s="65"/>
      <c r="Q16" s="74"/>
      <c r="R16" s="65"/>
      <c r="S16" s="74"/>
      <c r="T16" s="65"/>
      <c r="U16" s="74"/>
    </row>
    <row r="17" spans="1:22">
      <c r="A17" s="19" t="s">
        <v>48</v>
      </c>
      <c r="B17" s="19" t="s">
        <v>49</v>
      </c>
      <c r="C17" s="20" t="s">
        <v>35</v>
      </c>
      <c r="D17" s="20"/>
      <c r="E17" s="18">
        <f t="shared" si="1"/>
        <v>108</v>
      </c>
      <c r="F17" s="21">
        <v>0</v>
      </c>
      <c r="G17" s="21">
        <f t="shared" si="2"/>
        <v>108</v>
      </c>
      <c r="H17" s="21"/>
      <c r="I17" s="61"/>
      <c r="J17" s="4"/>
      <c r="K17" s="4"/>
      <c r="L17" s="4"/>
      <c r="M17" s="62"/>
      <c r="N17" s="63">
        <v>48</v>
      </c>
      <c r="O17" s="64">
        <v>60</v>
      </c>
      <c r="P17" s="65"/>
      <c r="Q17" s="74"/>
      <c r="R17" s="65"/>
      <c r="S17" s="74"/>
      <c r="T17" s="65"/>
      <c r="U17" s="74"/>
    </row>
    <row r="18" spans="1:22">
      <c r="A18" s="19" t="s">
        <v>50</v>
      </c>
      <c r="B18" s="19" t="s">
        <v>51</v>
      </c>
      <c r="C18" s="20"/>
      <c r="D18" s="17" t="s">
        <v>32</v>
      </c>
      <c r="E18" s="18">
        <f t="shared" si="1"/>
        <v>144</v>
      </c>
      <c r="F18" s="21">
        <v>0</v>
      </c>
      <c r="G18" s="21">
        <f>SUM(N18:U18)-L18-M18</f>
        <v>132</v>
      </c>
      <c r="H18" s="21"/>
      <c r="I18" s="61"/>
      <c r="J18" s="4"/>
      <c r="K18" s="4"/>
      <c r="L18" s="161">
        <v>6</v>
      </c>
      <c r="M18" s="161">
        <v>6</v>
      </c>
      <c r="N18" s="116">
        <v>54</v>
      </c>
      <c r="O18" s="66">
        <v>90</v>
      </c>
      <c r="P18" s="65"/>
      <c r="Q18" s="74"/>
      <c r="R18" s="65"/>
      <c r="S18" s="74"/>
      <c r="T18" s="65"/>
      <c r="U18" s="74"/>
    </row>
    <row r="19" spans="1:22">
      <c r="A19" s="19" t="s">
        <v>52</v>
      </c>
      <c r="B19" s="19" t="s">
        <v>53</v>
      </c>
      <c r="C19" s="20" t="s">
        <v>35</v>
      </c>
      <c r="D19" s="20"/>
      <c r="E19" s="18">
        <f t="shared" si="1"/>
        <v>72</v>
      </c>
      <c r="F19" s="21">
        <v>0</v>
      </c>
      <c r="G19" s="21">
        <f t="shared" si="2"/>
        <v>72</v>
      </c>
      <c r="H19" s="21"/>
      <c r="I19" s="61"/>
      <c r="J19" s="4"/>
      <c r="K19" s="4"/>
      <c r="L19" s="4"/>
      <c r="M19" s="62"/>
      <c r="N19" s="116">
        <v>34</v>
      </c>
      <c r="O19" s="64">
        <v>38</v>
      </c>
      <c r="P19" s="65"/>
      <c r="Q19" s="74"/>
      <c r="R19" s="65"/>
      <c r="S19" s="74"/>
      <c r="T19" s="65"/>
      <c r="U19" s="74"/>
    </row>
    <row r="20" spans="1:22">
      <c r="A20" s="19" t="s">
        <v>54</v>
      </c>
      <c r="B20" s="19" t="s">
        <v>55</v>
      </c>
      <c r="C20" s="20" t="s">
        <v>35</v>
      </c>
      <c r="D20" s="20"/>
      <c r="E20" s="18">
        <f t="shared" si="1"/>
        <v>72</v>
      </c>
      <c r="F20" s="21">
        <v>0</v>
      </c>
      <c r="G20" s="21">
        <f t="shared" si="2"/>
        <v>72</v>
      </c>
      <c r="H20" s="21"/>
      <c r="I20" s="61"/>
      <c r="J20" s="4"/>
      <c r="K20" s="4"/>
      <c r="L20" s="4"/>
      <c r="M20" s="62"/>
      <c r="N20" s="116">
        <v>34</v>
      </c>
      <c r="O20" s="64">
        <v>38</v>
      </c>
      <c r="P20" s="65"/>
      <c r="Q20" s="74"/>
      <c r="R20" s="65"/>
      <c r="S20" s="74"/>
      <c r="T20" s="65"/>
      <c r="U20" s="74"/>
    </row>
    <row r="21" spans="1:22">
      <c r="A21" s="19" t="s">
        <v>56</v>
      </c>
      <c r="B21" s="19" t="s">
        <v>57</v>
      </c>
      <c r="C21" s="20" t="s">
        <v>35</v>
      </c>
      <c r="D21" s="20"/>
      <c r="E21" s="18">
        <f t="shared" si="1"/>
        <v>68</v>
      </c>
      <c r="F21" s="21">
        <v>0</v>
      </c>
      <c r="G21" s="21">
        <f t="shared" si="2"/>
        <v>68</v>
      </c>
      <c r="H21" s="21"/>
      <c r="I21" s="61"/>
      <c r="J21" s="4"/>
      <c r="K21" s="4"/>
      <c r="L21" s="4"/>
      <c r="M21" s="62"/>
      <c r="N21" s="116">
        <v>34</v>
      </c>
      <c r="O21" s="64">
        <v>34</v>
      </c>
      <c r="P21" s="65"/>
      <c r="Q21" s="74"/>
      <c r="R21" s="65"/>
      <c r="S21" s="74"/>
      <c r="T21" s="65"/>
      <c r="U21" s="74"/>
    </row>
    <row r="22" spans="1:22">
      <c r="A22" s="24" t="s">
        <v>58</v>
      </c>
      <c r="B22" s="24" t="s">
        <v>59</v>
      </c>
      <c r="C22" s="172" t="s">
        <v>239</v>
      </c>
      <c r="D22" s="25"/>
      <c r="E22" s="18">
        <f t="shared" si="1"/>
        <v>32</v>
      </c>
      <c r="F22" s="26">
        <v>0</v>
      </c>
      <c r="G22" s="21">
        <f t="shared" si="2"/>
        <v>32</v>
      </c>
      <c r="H22" s="26"/>
      <c r="I22" s="67"/>
      <c r="J22" s="68"/>
      <c r="K22" s="68"/>
      <c r="L22" s="68"/>
      <c r="M22" s="69"/>
      <c r="N22" s="70"/>
      <c r="O22" s="171">
        <v>32</v>
      </c>
      <c r="P22" s="70"/>
      <c r="Q22" s="84"/>
      <c r="R22" s="70"/>
      <c r="S22" s="84"/>
      <c r="T22" s="70"/>
      <c r="U22" s="84"/>
    </row>
    <row r="23" spans="1:22" ht="24.75" thickBot="1">
      <c r="A23" s="30" t="s">
        <v>61</v>
      </c>
      <c r="B23" s="31" t="s">
        <v>62</v>
      </c>
      <c r="C23" s="32" t="s">
        <v>63</v>
      </c>
      <c r="D23" s="11"/>
      <c r="E23" s="11">
        <f>SUM(E24:E28)</f>
        <v>514</v>
      </c>
      <c r="F23" s="11">
        <f>SUM(F24:F28)</f>
        <v>78</v>
      </c>
      <c r="G23" s="11">
        <f t="shared" ref="G23:I23" si="3">SUM(G24:G28)</f>
        <v>436</v>
      </c>
      <c r="H23" s="11">
        <f t="shared" si="3"/>
        <v>108</v>
      </c>
      <c r="I23" s="11">
        <f t="shared" si="3"/>
        <v>328</v>
      </c>
      <c r="J23" s="11"/>
      <c r="K23" s="11">
        <f t="shared" ref="K23:U23" si="4">SUM(K24:K28)</f>
        <v>0</v>
      </c>
      <c r="L23" s="11">
        <f t="shared" si="4"/>
        <v>0</v>
      </c>
      <c r="M23" s="11">
        <f t="shared" si="4"/>
        <v>0</v>
      </c>
      <c r="N23" s="11">
        <f t="shared" si="4"/>
        <v>0</v>
      </c>
      <c r="O23" s="76">
        <f t="shared" si="4"/>
        <v>0</v>
      </c>
      <c r="P23" s="77">
        <f>SUM(P24:P28)</f>
        <v>152</v>
      </c>
      <c r="Q23" s="85">
        <f t="shared" si="4"/>
        <v>64</v>
      </c>
      <c r="R23" s="101">
        <f t="shared" si="4"/>
        <v>90</v>
      </c>
      <c r="S23" s="76">
        <f t="shared" si="4"/>
        <v>60</v>
      </c>
      <c r="T23" s="77">
        <f t="shared" si="4"/>
        <v>84</v>
      </c>
      <c r="U23" s="85">
        <f t="shared" si="4"/>
        <v>64</v>
      </c>
    </row>
    <row r="24" spans="1:22">
      <c r="A24" s="33" t="s">
        <v>64</v>
      </c>
      <c r="B24" s="16" t="s">
        <v>65</v>
      </c>
      <c r="C24" s="17" t="s">
        <v>60</v>
      </c>
      <c r="D24" s="18"/>
      <c r="E24" s="18">
        <f t="shared" ref="E24:E28" si="5">SUM(F24:G24)</f>
        <v>42</v>
      </c>
      <c r="F24" s="18">
        <v>6</v>
      </c>
      <c r="G24" s="18">
        <v>36</v>
      </c>
      <c r="H24" s="18">
        <v>36</v>
      </c>
      <c r="I24" s="56">
        <v>0</v>
      </c>
      <c r="J24" s="56"/>
      <c r="K24" s="56"/>
      <c r="L24" s="56"/>
      <c r="M24" s="57"/>
      <c r="N24" s="60"/>
      <c r="O24" s="159"/>
      <c r="P24" s="188">
        <v>42</v>
      </c>
      <c r="Q24" s="187"/>
      <c r="R24" s="102"/>
      <c r="S24" s="78"/>
      <c r="T24" s="60"/>
      <c r="U24" s="82"/>
    </row>
    <row r="25" spans="1:22">
      <c r="A25" s="28" t="s">
        <v>66</v>
      </c>
      <c r="B25" s="19" t="s">
        <v>43</v>
      </c>
      <c r="C25" s="20" t="s">
        <v>60</v>
      </c>
      <c r="D25" s="21"/>
      <c r="E25" s="21">
        <f t="shared" si="5"/>
        <v>42</v>
      </c>
      <c r="F25" s="21">
        <v>6</v>
      </c>
      <c r="G25" s="21">
        <v>36</v>
      </c>
      <c r="H25" s="21">
        <v>36</v>
      </c>
      <c r="I25" s="4">
        <v>0</v>
      </c>
      <c r="J25" s="4"/>
      <c r="K25" s="4"/>
      <c r="L25" s="4"/>
      <c r="M25" s="62"/>
      <c r="N25" s="65"/>
      <c r="O25" s="79"/>
      <c r="P25" s="75">
        <v>42</v>
      </c>
      <c r="Q25" s="74"/>
      <c r="R25" s="103"/>
      <c r="S25" s="79"/>
      <c r="T25" s="65"/>
      <c r="U25" s="74"/>
    </row>
    <row r="26" spans="1:22" ht="24">
      <c r="A26" s="28" t="s">
        <v>67</v>
      </c>
      <c r="B26" s="22" t="s">
        <v>68</v>
      </c>
      <c r="C26" s="20" t="s">
        <v>69</v>
      </c>
      <c r="D26" s="21"/>
      <c r="E26" s="21">
        <f t="shared" si="5"/>
        <v>194</v>
      </c>
      <c r="F26" s="21">
        <v>30</v>
      </c>
      <c r="G26" s="21">
        <v>164</v>
      </c>
      <c r="H26" s="21">
        <v>0</v>
      </c>
      <c r="I26" s="4">
        <v>164</v>
      </c>
      <c r="J26" s="4"/>
      <c r="K26" s="4"/>
      <c r="L26" s="4"/>
      <c r="M26" s="62"/>
      <c r="N26" s="65"/>
      <c r="O26" s="79"/>
      <c r="P26" s="63">
        <v>34</v>
      </c>
      <c r="Q26" s="104">
        <v>30</v>
      </c>
      <c r="R26" s="49">
        <v>50</v>
      </c>
      <c r="S26" s="4">
        <v>34</v>
      </c>
      <c r="T26" s="63">
        <v>18</v>
      </c>
      <c r="U26" s="64">
        <v>28</v>
      </c>
    </row>
    <row r="27" spans="1:22">
      <c r="A27" s="28" t="s">
        <v>70</v>
      </c>
      <c r="B27" s="19" t="s">
        <v>55</v>
      </c>
      <c r="C27" s="20" t="s">
        <v>71</v>
      </c>
      <c r="D27" s="21"/>
      <c r="E27" s="21">
        <f t="shared" si="5"/>
        <v>194</v>
      </c>
      <c r="F27" s="21">
        <v>30</v>
      </c>
      <c r="G27" s="21">
        <v>164</v>
      </c>
      <c r="H27" s="21">
        <v>0</v>
      </c>
      <c r="I27" s="4">
        <v>164</v>
      </c>
      <c r="J27" s="4"/>
      <c r="K27" s="4"/>
      <c r="L27" s="4"/>
      <c r="M27" s="62"/>
      <c r="N27" s="65"/>
      <c r="O27" s="79"/>
      <c r="P27" s="63">
        <v>34</v>
      </c>
      <c r="Q27" s="104">
        <v>34</v>
      </c>
      <c r="R27" s="49">
        <v>40</v>
      </c>
      <c r="S27" s="4">
        <v>26</v>
      </c>
      <c r="T27" s="105">
        <v>24</v>
      </c>
      <c r="U27" s="64">
        <v>36</v>
      </c>
    </row>
    <row r="28" spans="1:22">
      <c r="A28" s="29" t="s">
        <v>72</v>
      </c>
      <c r="B28" s="24" t="s">
        <v>73</v>
      </c>
      <c r="C28" s="25" t="s">
        <v>60</v>
      </c>
      <c r="D28" s="26"/>
      <c r="E28" s="26">
        <f t="shared" si="5"/>
        <v>42</v>
      </c>
      <c r="F28" s="26">
        <v>6</v>
      </c>
      <c r="G28" s="26">
        <v>36</v>
      </c>
      <c r="H28" s="26">
        <v>36</v>
      </c>
      <c r="I28" s="68">
        <v>0</v>
      </c>
      <c r="J28" s="68"/>
      <c r="K28" s="68"/>
      <c r="L28" s="68"/>
      <c r="M28" s="69"/>
      <c r="N28" s="70"/>
      <c r="O28" s="80"/>
      <c r="P28" s="81"/>
      <c r="Q28" s="106"/>
      <c r="R28" s="107"/>
      <c r="S28" s="80"/>
      <c r="T28" s="108">
        <v>42</v>
      </c>
      <c r="U28" s="106"/>
    </row>
    <row r="29" spans="1:22" ht="24">
      <c r="A29" s="30" t="s">
        <v>74</v>
      </c>
      <c r="B29" s="31" t="s">
        <v>75</v>
      </c>
      <c r="C29" s="32" t="s">
        <v>76</v>
      </c>
      <c r="D29" s="11"/>
      <c r="E29" s="11">
        <f t="shared" ref="E29:I29" si="6">SUM(E30:E31)</f>
        <v>210</v>
      </c>
      <c r="F29" s="11">
        <f t="shared" si="6"/>
        <v>30</v>
      </c>
      <c r="G29" s="11">
        <f t="shared" si="6"/>
        <v>180</v>
      </c>
      <c r="H29" s="11">
        <f t="shared" si="6"/>
        <v>141</v>
      </c>
      <c r="I29" s="11">
        <f t="shared" si="6"/>
        <v>39</v>
      </c>
      <c r="J29" s="11"/>
      <c r="K29" s="11">
        <f t="shared" ref="K29:U29" si="7">SUM(K30:K31)</f>
        <v>0</v>
      </c>
      <c r="L29" s="11">
        <f t="shared" si="7"/>
        <v>0</v>
      </c>
      <c r="M29" s="11">
        <f t="shared" si="7"/>
        <v>0</v>
      </c>
      <c r="N29" s="11">
        <f t="shared" si="7"/>
        <v>0</v>
      </c>
      <c r="O29" s="85">
        <f t="shared" si="7"/>
        <v>0</v>
      </c>
      <c r="P29" s="101">
        <f t="shared" si="7"/>
        <v>34</v>
      </c>
      <c r="Q29" s="76">
        <f t="shared" si="7"/>
        <v>50</v>
      </c>
      <c r="R29" s="77">
        <f t="shared" si="7"/>
        <v>92</v>
      </c>
      <c r="S29" s="76">
        <f t="shared" si="7"/>
        <v>34</v>
      </c>
      <c r="T29" s="77">
        <f t="shared" si="7"/>
        <v>0</v>
      </c>
      <c r="U29" s="76">
        <f t="shared" si="7"/>
        <v>0</v>
      </c>
      <c r="V29" s="184"/>
    </row>
    <row r="30" spans="1:22">
      <c r="A30" s="33" t="s">
        <v>77</v>
      </c>
      <c r="B30" s="16" t="s">
        <v>51</v>
      </c>
      <c r="C30" s="17" t="s">
        <v>78</v>
      </c>
      <c r="D30" s="18"/>
      <c r="E30" s="18">
        <f t="shared" ref="E30:E43" si="8">SUM(F30:G30)</f>
        <v>168</v>
      </c>
      <c r="F30" s="18">
        <v>24</v>
      </c>
      <c r="G30" s="18">
        <v>144</v>
      </c>
      <c r="H30" s="18">
        <v>111</v>
      </c>
      <c r="I30" s="56">
        <v>33</v>
      </c>
      <c r="J30" s="56"/>
      <c r="K30" s="56"/>
      <c r="L30" s="56"/>
      <c r="M30" s="57"/>
      <c r="N30" s="60"/>
      <c r="O30" s="82"/>
      <c r="P30" s="58">
        <v>34</v>
      </c>
      <c r="Q30" s="109">
        <v>50</v>
      </c>
      <c r="R30" s="110">
        <v>50</v>
      </c>
      <c r="S30" s="72">
        <v>34</v>
      </c>
      <c r="T30" s="60"/>
      <c r="U30" s="82"/>
    </row>
    <row r="31" spans="1:22">
      <c r="A31" s="29" t="s">
        <v>79</v>
      </c>
      <c r="B31" s="34" t="s">
        <v>80</v>
      </c>
      <c r="C31" s="25" t="s">
        <v>60</v>
      </c>
      <c r="D31" s="26"/>
      <c r="E31" s="26">
        <f t="shared" si="8"/>
        <v>42</v>
      </c>
      <c r="F31" s="26">
        <v>6</v>
      </c>
      <c r="G31" s="26">
        <v>36</v>
      </c>
      <c r="H31" s="26">
        <v>30</v>
      </c>
      <c r="I31" s="83">
        <v>6</v>
      </c>
      <c r="J31" s="68"/>
      <c r="K31" s="68"/>
      <c r="L31" s="68"/>
      <c r="M31" s="69"/>
      <c r="N31" s="70"/>
      <c r="O31" s="84"/>
      <c r="P31" s="70"/>
      <c r="Q31" s="84"/>
      <c r="R31" s="111">
        <v>42</v>
      </c>
      <c r="S31" s="84"/>
      <c r="T31" s="70"/>
      <c r="U31" s="84"/>
    </row>
    <row r="32" spans="1:22">
      <c r="A32" s="35" t="s">
        <v>81</v>
      </c>
      <c r="B32" s="36" t="s">
        <v>82</v>
      </c>
      <c r="C32" s="11" t="s">
        <v>83</v>
      </c>
      <c r="D32" s="11" t="s">
        <v>84</v>
      </c>
      <c r="E32" s="11">
        <f>SUM(E33:E44)</f>
        <v>942</v>
      </c>
      <c r="F32" s="11">
        <f>SUM(F33:F44)</f>
        <v>146</v>
      </c>
      <c r="G32" s="11">
        <f t="shared" ref="G32:I32" si="9">SUM(G33:G44)</f>
        <v>796</v>
      </c>
      <c r="H32" s="11">
        <f t="shared" si="9"/>
        <v>438</v>
      </c>
      <c r="I32" s="76">
        <f t="shared" si="9"/>
        <v>358</v>
      </c>
      <c r="J32" s="76"/>
      <c r="K32" s="76"/>
      <c r="L32" s="76">
        <f>SUM(L33:L44)</f>
        <v>12</v>
      </c>
      <c r="M32" s="76">
        <f t="shared" ref="M32:U32" si="10">SUM(M33:M44)</f>
        <v>12</v>
      </c>
      <c r="N32" s="77">
        <f t="shared" si="10"/>
        <v>0</v>
      </c>
      <c r="O32" s="85">
        <f t="shared" si="10"/>
        <v>0</v>
      </c>
      <c r="P32" s="76">
        <f>SUM(P33:P44)</f>
        <v>170</v>
      </c>
      <c r="Q32" s="85">
        <f>SUM(Q33:Q44)</f>
        <v>282</v>
      </c>
      <c r="R32" s="76">
        <f t="shared" si="10"/>
        <v>198</v>
      </c>
      <c r="S32" s="85">
        <f t="shared" si="10"/>
        <v>106</v>
      </c>
      <c r="T32" s="76">
        <f t="shared" si="10"/>
        <v>82</v>
      </c>
      <c r="U32" s="85">
        <f t="shared" si="10"/>
        <v>104</v>
      </c>
    </row>
    <row r="33" spans="1:21" ht="24">
      <c r="A33" s="16" t="s">
        <v>85</v>
      </c>
      <c r="B33" s="37" t="s">
        <v>86</v>
      </c>
      <c r="C33" s="17" t="s">
        <v>35</v>
      </c>
      <c r="D33" s="37"/>
      <c r="E33" s="18">
        <f t="shared" si="8"/>
        <v>80</v>
      </c>
      <c r="F33" s="18">
        <v>12</v>
      </c>
      <c r="G33" s="18">
        <v>68</v>
      </c>
      <c r="H33" s="18">
        <v>36</v>
      </c>
      <c r="I33" s="56">
        <v>32</v>
      </c>
      <c r="J33" s="56"/>
      <c r="K33" s="56"/>
      <c r="L33" s="56"/>
      <c r="M33" s="57"/>
      <c r="N33" s="60"/>
      <c r="O33" s="82"/>
      <c r="P33" s="58">
        <v>34</v>
      </c>
      <c r="Q33" s="72">
        <v>46</v>
      </c>
      <c r="R33" s="60"/>
      <c r="S33" s="82"/>
      <c r="T33" s="60"/>
      <c r="U33" s="82"/>
    </row>
    <row r="34" spans="1:21" ht="24">
      <c r="A34" s="19" t="s">
        <v>87</v>
      </c>
      <c r="B34" s="22" t="s">
        <v>88</v>
      </c>
      <c r="C34" s="17" t="s">
        <v>35</v>
      </c>
      <c r="D34" s="22"/>
      <c r="E34" s="21">
        <f t="shared" si="8"/>
        <v>114</v>
      </c>
      <c r="F34" s="21">
        <v>18</v>
      </c>
      <c r="G34" s="21">
        <v>96</v>
      </c>
      <c r="H34" s="21">
        <v>62</v>
      </c>
      <c r="I34" s="4">
        <v>34</v>
      </c>
      <c r="J34" s="4"/>
      <c r="K34" s="4"/>
      <c r="L34" s="4"/>
      <c r="M34" s="62"/>
      <c r="N34" s="65"/>
      <c r="O34" s="74"/>
      <c r="P34" s="90">
        <v>34</v>
      </c>
      <c r="Q34" s="113">
        <v>80</v>
      </c>
      <c r="R34" s="181"/>
      <c r="S34" s="182"/>
      <c r="T34" s="65"/>
      <c r="U34" s="74"/>
    </row>
    <row r="35" spans="1:21">
      <c r="A35" s="19" t="s">
        <v>89</v>
      </c>
      <c r="B35" s="22" t="s">
        <v>90</v>
      </c>
      <c r="C35" s="17" t="s">
        <v>35</v>
      </c>
      <c r="D35" s="20"/>
      <c r="E35" s="21">
        <f t="shared" si="8"/>
        <v>76</v>
      </c>
      <c r="F35" s="21">
        <v>12</v>
      </c>
      <c r="G35" s="21">
        <v>64</v>
      </c>
      <c r="H35" s="21">
        <v>36</v>
      </c>
      <c r="I35" s="4">
        <v>28</v>
      </c>
      <c r="J35" s="4"/>
      <c r="K35" s="4"/>
      <c r="L35" s="4"/>
      <c r="M35" s="62"/>
      <c r="N35" s="86"/>
      <c r="O35" s="87"/>
      <c r="P35" s="63">
        <v>34</v>
      </c>
      <c r="Q35" s="64">
        <v>42</v>
      </c>
      <c r="R35" s="65"/>
      <c r="S35" s="74"/>
      <c r="T35" s="65"/>
      <c r="U35" s="74"/>
    </row>
    <row r="36" spans="1:21">
      <c r="A36" s="19" t="s">
        <v>91</v>
      </c>
      <c r="B36" s="22" t="s">
        <v>92</v>
      </c>
      <c r="C36" s="17" t="s">
        <v>60</v>
      </c>
      <c r="D36" s="22"/>
      <c r="E36" s="21">
        <f t="shared" si="8"/>
        <v>76</v>
      </c>
      <c r="F36" s="21">
        <v>12</v>
      </c>
      <c r="G36" s="21">
        <v>64</v>
      </c>
      <c r="H36" s="21">
        <v>30</v>
      </c>
      <c r="I36" s="4">
        <v>34</v>
      </c>
      <c r="J36" s="4"/>
      <c r="K36" s="4"/>
      <c r="L36" s="4"/>
      <c r="M36" s="62"/>
      <c r="N36" s="65"/>
      <c r="O36" s="74"/>
      <c r="P36" s="65"/>
      <c r="Q36" s="74"/>
      <c r="R36" s="75">
        <v>76</v>
      </c>
      <c r="S36" s="74"/>
      <c r="T36" s="65"/>
      <c r="U36" s="74"/>
    </row>
    <row r="37" spans="1:21" ht="24">
      <c r="A37" s="19" t="s">
        <v>93</v>
      </c>
      <c r="B37" s="22" t="s">
        <v>94</v>
      </c>
      <c r="C37" s="20"/>
      <c r="D37" s="17" t="s">
        <v>32</v>
      </c>
      <c r="E37" s="21">
        <f t="shared" si="8"/>
        <v>114</v>
      </c>
      <c r="F37" s="21">
        <v>18</v>
      </c>
      <c r="G37" s="21">
        <v>96</v>
      </c>
      <c r="H37" s="21">
        <v>54</v>
      </c>
      <c r="I37" s="4">
        <v>42</v>
      </c>
      <c r="J37" s="4"/>
      <c r="K37" s="4"/>
      <c r="L37" s="162">
        <v>6</v>
      </c>
      <c r="M37" s="162">
        <v>6</v>
      </c>
      <c r="N37" s="65"/>
      <c r="O37" s="74"/>
      <c r="P37" s="181"/>
      <c r="Q37" s="182"/>
      <c r="R37" s="90">
        <v>62</v>
      </c>
      <c r="S37" s="114">
        <v>52</v>
      </c>
      <c r="T37" s="65"/>
      <c r="U37" s="74"/>
    </row>
    <row r="38" spans="1:21" ht="24">
      <c r="A38" s="19" t="s">
        <v>95</v>
      </c>
      <c r="B38" s="22" t="s">
        <v>96</v>
      </c>
      <c r="C38" s="20"/>
      <c r="D38" s="20" t="s">
        <v>97</v>
      </c>
      <c r="E38" s="21">
        <f t="shared" si="8"/>
        <v>58</v>
      </c>
      <c r="F38" s="21">
        <v>10</v>
      </c>
      <c r="G38" s="21">
        <v>48</v>
      </c>
      <c r="H38" s="21">
        <v>40</v>
      </c>
      <c r="I38" s="91">
        <v>8</v>
      </c>
      <c r="J38" s="4"/>
      <c r="K38" s="4"/>
      <c r="L38" s="161">
        <v>6</v>
      </c>
      <c r="M38" s="161">
        <v>6</v>
      </c>
      <c r="N38" s="65"/>
      <c r="O38" s="74"/>
      <c r="P38" s="65"/>
      <c r="Q38" s="74"/>
      <c r="R38" s="65"/>
      <c r="S38" s="74"/>
      <c r="T38" s="63">
        <v>24</v>
      </c>
      <c r="U38" s="66">
        <v>34</v>
      </c>
    </row>
    <row r="39" spans="1:21" ht="24">
      <c r="A39" s="19" t="s">
        <v>98</v>
      </c>
      <c r="B39" s="22" t="s">
        <v>99</v>
      </c>
      <c r="C39" s="17" t="s">
        <v>35</v>
      </c>
      <c r="D39" s="20"/>
      <c r="E39" s="21">
        <f t="shared" si="8"/>
        <v>114</v>
      </c>
      <c r="F39" s="21">
        <v>18</v>
      </c>
      <c r="G39" s="21">
        <v>96</v>
      </c>
      <c r="H39" s="21">
        <v>24</v>
      </c>
      <c r="I39" s="91">
        <v>72</v>
      </c>
      <c r="J39" s="4"/>
      <c r="K39" s="4"/>
      <c r="L39" s="92"/>
      <c r="M39" s="93"/>
      <c r="N39" s="65"/>
      <c r="O39" s="74"/>
      <c r="P39" s="65"/>
      <c r="Q39" s="74"/>
      <c r="R39" s="63">
        <v>60</v>
      </c>
      <c r="S39" s="64">
        <v>54</v>
      </c>
      <c r="T39" s="65"/>
      <c r="U39" s="74"/>
    </row>
    <row r="40" spans="1:21">
      <c r="A40" s="19" t="s">
        <v>100</v>
      </c>
      <c r="B40" s="19" t="s">
        <v>101</v>
      </c>
      <c r="C40" s="17" t="s">
        <v>35</v>
      </c>
      <c r="D40" s="19"/>
      <c r="E40" s="21">
        <f t="shared" si="8"/>
        <v>60</v>
      </c>
      <c r="F40" s="21">
        <v>10</v>
      </c>
      <c r="G40" s="21">
        <v>50</v>
      </c>
      <c r="H40" s="21">
        <v>40</v>
      </c>
      <c r="I40" s="91">
        <v>10</v>
      </c>
      <c r="J40" s="4"/>
      <c r="K40" s="4"/>
      <c r="L40" s="4"/>
      <c r="M40" s="62"/>
      <c r="N40" s="65"/>
      <c r="O40" s="74"/>
      <c r="P40" s="63">
        <v>34</v>
      </c>
      <c r="Q40" s="64">
        <v>26</v>
      </c>
      <c r="R40" s="65"/>
      <c r="S40" s="74"/>
      <c r="T40" s="65"/>
      <c r="U40" s="74"/>
    </row>
    <row r="41" spans="1:21">
      <c r="A41" s="19" t="s">
        <v>102</v>
      </c>
      <c r="B41" s="19" t="s">
        <v>103</v>
      </c>
      <c r="C41" s="17" t="s">
        <v>35</v>
      </c>
      <c r="D41" s="19"/>
      <c r="E41" s="21">
        <f t="shared" si="8"/>
        <v>80</v>
      </c>
      <c r="F41" s="21">
        <v>12</v>
      </c>
      <c r="G41" s="21">
        <v>68</v>
      </c>
      <c r="H41" s="21">
        <v>20</v>
      </c>
      <c r="I41" s="91">
        <v>48</v>
      </c>
      <c r="J41" s="4"/>
      <c r="K41" s="4"/>
      <c r="L41" s="4"/>
      <c r="M41" s="62"/>
      <c r="N41" s="65"/>
      <c r="O41" s="74"/>
      <c r="P41" s="63">
        <v>34</v>
      </c>
      <c r="Q41" s="64">
        <v>46</v>
      </c>
      <c r="R41" s="65"/>
      <c r="S41" s="74"/>
      <c r="T41" s="65"/>
      <c r="U41" s="74"/>
    </row>
    <row r="42" spans="1:21" ht="24">
      <c r="A42" s="19" t="s">
        <v>104</v>
      </c>
      <c r="B42" s="22" t="s">
        <v>105</v>
      </c>
      <c r="C42" s="17" t="s">
        <v>35</v>
      </c>
      <c r="D42" s="21"/>
      <c r="E42" s="21">
        <f t="shared" si="8"/>
        <v>86</v>
      </c>
      <c r="F42" s="21">
        <v>12</v>
      </c>
      <c r="G42" s="21">
        <v>74</v>
      </c>
      <c r="H42" s="21">
        <v>56</v>
      </c>
      <c r="I42" s="91">
        <v>18</v>
      </c>
      <c r="J42" s="4"/>
      <c r="K42" s="4"/>
      <c r="L42" s="4"/>
      <c r="M42" s="62"/>
      <c r="N42" s="65"/>
      <c r="O42" s="74"/>
      <c r="P42" s="65"/>
      <c r="Q42" s="74"/>
      <c r="R42" s="65"/>
      <c r="S42" s="74"/>
      <c r="T42" s="116">
        <v>36</v>
      </c>
      <c r="U42" s="64">
        <v>50</v>
      </c>
    </row>
    <row r="43" spans="1:21" ht="24">
      <c r="A43" s="24" t="s">
        <v>106</v>
      </c>
      <c r="B43" s="34" t="s">
        <v>107</v>
      </c>
      <c r="C43" s="26" t="s">
        <v>60</v>
      </c>
      <c r="D43" s="26"/>
      <c r="E43" s="26">
        <f t="shared" si="8"/>
        <v>42</v>
      </c>
      <c r="F43" s="26">
        <v>6</v>
      </c>
      <c r="G43" s="26">
        <v>36</v>
      </c>
      <c r="H43" s="26">
        <v>20</v>
      </c>
      <c r="I43" s="83">
        <v>16</v>
      </c>
      <c r="J43" s="68"/>
      <c r="K43" s="68"/>
      <c r="L43" s="68"/>
      <c r="M43" s="69"/>
      <c r="N43" s="70"/>
      <c r="O43" s="84"/>
      <c r="P43" s="70"/>
      <c r="Q43" s="84"/>
      <c r="R43" s="70"/>
      <c r="S43" s="84"/>
      <c r="T43" s="166">
        <v>22</v>
      </c>
      <c r="U43" s="71">
        <v>20</v>
      </c>
    </row>
    <row r="44" spans="1:21">
      <c r="A44" s="24" t="s">
        <v>108</v>
      </c>
      <c r="B44" s="38" t="s">
        <v>109</v>
      </c>
      <c r="C44" s="39" t="s">
        <v>60</v>
      </c>
      <c r="D44" s="39"/>
      <c r="E44" s="39">
        <f>SUM(F44:G44)</f>
        <v>42</v>
      </c>
      <c r="F44" s="39">
        <v>6</v>
      </c>
      <c r="G44" s="39">
        <v>36</v>
      </c>
      <c r="H44" s="39">
        <v>20</v>
      </c>
      <c r="I44" s="67">
        <v>16</v>
      </c>
      <c r="J44" s="68"/>
      <c r="K44" s="68"/>
      <c r="L44" s="68"/>
      <c r="M44" s="69"/>
      <c r="N44" s="70"/>
      <c r="O44" s="84"/>
      <c r="P44" s="70"/>
      <c r="Q44" s="71">
        <v>42</v>
      </c>
      <c r="R44" s="70"/>
      <c r="S44" s="84"/>
      <c r="T44" s="70"/>
      <c r="U44" s="84"/>
    </row>
    <row r="45" spans="1:21">
      <c r="A45" s="35" t="s">
        <v>110</v>
      </c>
      <c r="B45" s="36" t="s">
        <v>111</v>
      </c>
      <c r="C45" s="11" t="s">
        <v>83</v>
      </c>
      <c r="D45" s="11" t="s">
        <v>112</v>
      </c>
      <c r="E45" s="11">
        <f>SUM(E46+E52+E58+E64+E70+E76+E80)</f>
        <v>2258</v>
      </c>
      <c r="F45" s="11">
        <f t="shared" ref="F45:U45" si="11">SUM(F46+F52+F58+F64+F70+F76+F80)</f>
        <v>158</v>
      </c>
      <c r="G45" s="11">
        <f t="shared" si="11"/>
        <v>876</v>
      </c>
      <c r="H45" s="11">
        <f t="shared" si="11"/>
        <v>486</v>
      </c>
      <c r="I45" s="11">
        <f t="shared" si="11"/>
        <v>374</v>
      </c>
      <c r="J45" s="11">
        <f t="shared" si="11"/>
        <v>32</v>
      </c>
      <c r="K45" s="11">
        <f t="shared" si="11"/>
        <v>1224</v>
      </c>
      <c r="L45" s="11">
        <f>SUM(L46+L52+L58+L64+L70+L76+L80)</f>
        <v>84</v>
      </c>
      <c r="M45" s="76">
        <f t="shared" si="11"/>
        <v>72</v>
      </c>
      <c r="N45" s="94">
        <f t="shared" si="11"/>
        <v>0</v>
      </c>
      <c r="O45" s="85">
        <f t="shared" si="11"/>
        <v>0</v>
      </c>
      <c r="P45" s="94">
        <f t="shared" si="11"/>
        <v>298</v>
      </c>
      <c r="Q45" s="85">
        <f t="shared" si="11"/>
        <v>378</v>
      </c>
      <c r="R45" s="94">
        <f t="shared" si="11"/>
        <v>220</v>
      </c>
      <c r="S45" s="85">
        <f t="shared" si="11"/>
        <v>652</v>
      </c>
      <c r="T45" s="94">
        <f t="shared" si="11"/>
        <v>416</v>
      </c>
      <c r="U45" s="85">
        <f t="shared" si="11"/>
        <v>294</v>
      </c>
    </row>
    <row r="46" spans="1:21" ht="48">
      <c r="A46" s="40" t="s">
        <v>113</v>
      </c>
      <c r="B46" s="41" t="s">
        <v>114</v>
      </c>
      <c r="C46" s="42" t="s">
        <v>115</v>
      </c>
      <c r="D46" s="42" t="s">
        <v>84</v>
      </c>
      <c r="E46" s="42">
        <f t="shared" ref="E46:K46" si="12">SUM(E47:E50)</f>
        <v>234</v>
      </c>
      <c r="F46" s="42">
        <f t="shared" si="12"/>
        <v>16</v>
      </c>
      <c r="G46" s="42">
        <f t="shared" si="12"/>
        <v>74</v>
      </c>
      <c r="H46" s="42">
        <f t="shared" si="12"/>
        <v>48</v>
      </c>
      <c r="I46" s="95">
        <f t="shared" si="12"/>
        <v>26</v>
      </c>
      <c r="J46" s="95">
        <f t="shared" si="12"/>
        <v>0</v>
      </c>
      <c r="K46" s="95">
        <f t="shared" si="12"/>
        <v>144</v>
      </c>
      <c r="L46" s="95">
        <f>SUM(L47:L51)</f>
        <v>18</v>
      </c>
      <c r="M46" s="95">
        <f>SUM(M47:M51)</f>
        <v>12</v>
      </c>
      <c r="N46" s="96">
        <f t="shared" ref="N46:U46" si="13">SUM(N47:N51)</f>
        <v>0</v>
      </c>
      <c r="O46" s="97">
        <f t="shared" si="13"/>
        <v>0</v>
      </c>
      <c r="P46" s="96">
        <f t="shared" si="13"/>
        <v>0</v>
      </c>
      <c r="Q46" s="97">
        <f t="shared" si="13"/>
        <v>234</v>
      </c>
      <c r="R46" s="96">
        <f t="shared" si="13"/>
        <v>0</v>
      </c>
      <c r="S46" s="97">
        <f t="shared" si="13"/>
        <v>0</v>
      </c>
      <c r="T46" s="96">
        <f t="shared" si="13"/>
        <v>0</v>
      </c>
      <c r="U46" s="97">
        <f t="shared" si="13"/>
        <v>0</v>
      </c>
    </row>
    <row r="47" spans="1:21" ht="36">
      <c r="A47" s="19" t="s">
        <v>116</v>
      </c>
      <c r="B47" s="22" t="s">
        <v>117</v>
      </c>
      <c r="C47" s="21"/>
      <c r="D47" s="196" t="s">
        <v>118</v>
      </c>
      <c r="E47" s="21">
        <f>SUM(F47+G47)</f>
        <v>38</v>
      </c>
      <c r="F47" s="21">
        <v>6</v>
      </c>
      <c r="G47" s="21">
        <v>32</v>
      </c>
      <c r="H47" s="21">
        <v>24</v>
      </c>
      <c r="I47" s="4">
        <v>8</v>
      </c>
      <c r="J47" s="4"/>
      <c r="K47" s="4"/>
      <c r="L47" s="4"/>
      <c r="M47" s="62"/>
      <c r="N47" s="65"/>
      <c r="O47" s="74"/>
      <c r="P47" s="65"/>
      <c r="Q47" s="104">
        <v>38</v>
      </c>
      <c r="R47" s="65"/>
      <c r="S47" s="74"/>
      <c r="T47" s="65"/>
      <c r="U47" s="74"/>
    </row>
    <row r="48" spans="1:21" ht="24">
      <c r="A48" s="19" t="s">
        <v>119</v>
      </c>
      <c r="B48" s="22" t="s">
        <v>120</v>
      </c>
      <c r="C48" s="21"/>
      <c r="D48" s="197"/>
      <c r="E48" s="21">
        <f>SUM(F48+G48)</f>
        <v>52</v>
      </c>
      <c r="F48" s="21">
        <v>10</v>
      </c>
      <c r="G48" s="43">
        <v>42</v>
      </c>
      <c r="H48" s="21">
        <v>24</v>
      </c>
      <c r="I48" s="4">
        <v>18</v>
      </c>
      <c r="J48" s="4"/>
      <c r="K48" s="4"/>
      <c r="L48" s="161">
        <v>12</v>
      </c>
      <c r="M48" s="161">
        <v>6</v>
      </c>
      <c r="N48" s="65"/>
      <c r="O48" s="74"/>
      <c r="P48" s="65"/>
      <c r="Q48" s="66">
        <v>52</v>
      </c>
      <c r="R48" s="65"/>
      <c r="S48" s="74"/>
      <c r="T48" s="65"/>
      <c r="U48" s="74"/>
    </row>
    <row r="49" spans="1:21">
      <c r="A49" s="19" t="s">
        <v>121</v>
      </c>
      <c r="B49" s="22" t="s">
        <v>122</v>
      </c>
      <c r="C49" s="20" t="s">
        <v>60</v>
      </c>
      <c r="D49" s="21"/>
      <c r="E49" s="21">
        <f>SUM(N49:U49)</f>
        <v>72</v>
      </c>
      <c r="F49" s="21"/>
      <c r="G49" s="21"/>
      <c r="H49" s="21"/>
      <c r="I49" s="4"/>
      <c r="J49" s="4"/>
      <c r="K49" s="4">
        <f>SUM(N49:U49)</f>
        <v>72</v>
      </c>
      <c r="L49" s="4"/>
      <c r="M49" s="62"/>
      <c r="N49" s="65"/>
      <c r="O49" s="74"/>
      <c r="P49" s="65"/>
      <c r="Q49" s="64">
        <v>72</v>
      </c>
      <c r="R49" s="65"/>
      <c r="S49" s="74"/>
      <c r="T49" s="65"/>
      <c r="U49" s="74"/>
    </row>
    <row r="50" spans="1:21">
      <c r="A50" s="19" t="s">
        <v>123</v>
      </c>
      <c r="B50" s="22" t="s">
        <v>124</v>
      </c>
      <c r="C50" s="17"/>
      <c r="D50" s="21"/>
      <c r="E50" s="21">
        <f>SUM(N50:U50)</f>
        <v>72</v>
      </c>
      <c r="F50" s="21"/>
      <c r="G50" s="21"/>
      <c r="H50" s="21"/>
      <c r="I50" s="4"/>
      <c r="J50" s="4"/>
      <c r="K50" s="4">
        <f>SUM(N50:U50)</f>
        <v>72</v>
      </c>
      <c r="L50" s="4"/>
      <c r="M50" s="62"/>
      <c r="N50" s="65"/>
      <c r="O50" s="74"/>
      <c r="P50" s="65"/>
      <c r="Q50" s="117">
        <v>72</v>
      </c>
      <c r="R50" s="65"/>
      <c r="S50" s="74"/>
      <c r="T50" s="65"/>
      <c r="U50" s="74"/>
    </row>
    <row r="51" spans="1:21">
      <c r="A51" s="19"/>
      <c r="B51" s="44" t="s">
        <v>125</v>
      </c>
      <c r="C51" s="21"/>
      <c r="D51" s="21" t="s">
        <v>126</v>
      </c>
      <c r="E51" s="21"/>
      <c r="F51" s="21"/>
      <c r="G51" s="21"/>
      <c r="H51" s="21"/>
      <c r="I51" s="4"/>
      <c r="J51" s="4"/>
      <c r="K51" s="4"/>
      <c r="L51" s="161">
        <v>6</v>
      </c>
      <c r="M51" s="161">
        <v>6</v>
      </c>
      <c r="N51" s="65"/>
      <c r="O51" s="74"/>
      <c r="P51" s="65"/>
      <c r="Q51" s="66"/>
      <c r="R51" s="65"/>
      <c r="S51" s="74"/>
      <c r="T51" s="65"/>
      <c r="U51" s="74"/>
    </row>
    <row r="52" spans="1:21" ht="72">
      <c r="A52" s="45" t="s">
        <v>127</v>
      </c>
      <c r="B52" s="46" t="s">
        <v>128</v>
      </c>
      <c r="C52" s="47" t="s">
        <v>115</v>
      </c>
      <c r="D52" s="47" t="s">
        <v>84</v>
      </c>
      <c r="E52" s="47">
        <f t="shared" ref="E52:K52" si="14">SUM(E53:E56)</f>
        <v>400</v>
      </c>
      <c r="F52" s="47">
        <f t="shared" si="14"/>
        <v>30</v>
      </c>
      <c r="G52" s="47">
        <f t="shared" si="14"/>
        <v>154</v>
      </c>
      <c r="H52" s="47">
        <f t="shared" si="14"/>
        <v>84</v>
      </c>
      <c r="I52" s="98">
        <f t="shared" si="14"/>
        <v>70</v>
      </c>
      <c r="J52" s="98">
        <f t="shared" si="14"/>
        <v>16</v>
      </c>
      <c r="K52" s="98">
        <f t="shared" si="14"/>
        <v>216</v>
      </c>
      <c r="L52" s="95">
        <f>SUM(L53:L57)</f>
        <v>12</v>
      </c>
      <c r="M52" s="95">
        <f>SUM(M53:M57)</f>
        <v>12</v>
      </c>
      <c r="N52" s="99">
        <f t="shared" ref="N52:U52" si="15">SUM(N53:N57)</f>
        <v>0</v>
      </c>
      <c r="O52" s="100">
        <f t="shared" si="15"/>
        <v>0</v>
      </c>
      <c r="P52" s="99">
        <f t="shared" si="15"/>
        <v>0</v>
      </c>
      <c r="Q52" s="100">
        <f t="shared" si="15"/>
        <v>0</v>
      </c>
      <c r="R52" s="99">
        <f t="shared" si="15"/>
        <v>0</v>
      </c>
      <c r="S52" s="100">
        <f t="shared" si="15"/>
        <v>400</v>
      </c>
      <c r="T52" s="99">
        <f t="shared" si="15"/>
        <v>0</v>
      </c>
      <c r="U52" s="100">
        <f t="shared" si="15"/>
        <v>0</v>
      </c>
    </row>
    <row r="53" spans="1:21" ht="48">
      <c r="A53" s="19" t="s">
        <v>129</v>
      </c>
      <c r="B53" s="22" t="s">
        <v>130</v>
      </c>
      <c r="C53" s="48"/>
      <c r="D53" s="196" t="s">
        <v>118</v>
      </c>
      <c r="E53" s="21">
        <f>SUM(F53+G53)</f>
        <v>40</v>
      </c>
      <c r="F53" s="21">
        <v>6</v>
      </c>
      <c r="G53" s="21">
        <v>34</v>
      </c>
      <c r="H53" s="21">
        <v>24</v>
      </c>
      <c r="I53" s="4">
        <v>10</v>
      </c>
      <c r="J53" s="4"/>
      <c r="K53" s="4"/>
      <c r="L53" s="208">
        <v>6</v>
      </c>
      <c r="M53" s="210">
        <v>6</v>
      </c>
      <c r="N53" s="65"/>
      <c r="O53" s="74"/>
      <c r="P53" s="65"/>
      <c r="Q53" s="74"/>
      <c r="R53" s="118"/>
      <c r="S53" s="104">
        <v>40</v>
      </c>
      <c r="T53" s="65"/>
      <c r="U53" s="74"/>
    </row>
    <row r="54" spans="1:21" ht="36">
      <c r="A54" s="19" t="s">
        <v>131</v>
      </c>
      <c r="B54" s="22" t="s">
        <v>132</v>
      </c>
      <c r="C54" s="48"/>
      <c r="D54" s="197"/>
      <c r="E54" s="21">
        <f>SUM(F54+G54)</f>
        <v>144</v>
      </c>
      <c r="F54" s="21">
        <v>24</v>
      </c>
      <c r="G54" s="21">
        <v>120</v>
      </c>
      <c r="H54" s="21">
        <v>60</v>
      </c>
      <c r="I54" s="4">
        <v>60</v>
      </c>
      <c r="J54" s="4">
        <v>16</v>
      </c>
      <c r="K54" s="4"/>
      <c r="L54" s="209"/>
      <c r="M54" s="211"/>
      <c r="N54" s="65"/>
      <c r="O54" s="74"/>
      <c r="P54" s="65"/>
      <c r="Q54" s="74"/>
      <c r="R54" s="119"/>
      <c r="S54" s="114">
        <v>144</v>
      </c>
      <c r="T54" s="65"/>
      <c r="U54" s="74"/>
    </row>
    <row r="55" spans="1:21">
      <c r="A55" s="19" t="s">
        <v>133</v>
      </c>
      <c r="B55" s="22" t="s">
        <v>122</v>
      </c>
      <c r="C55" s="48" t="s">
        <v>60</v>
      </c>
      <c r="D55" s="48"/>
      <c r="E55" s="21">
        <f>SUM(N55:U55)</f>
        <v>72</v>
      </c>
      <c r="F55" s="21"/>
      <c r="G55" s="21"/>
      <c r="H55" s="21"/>
      <c r="I55" s="4"/>
      <c r="J55" s="4"/>
      <c r="K55" s="4">
        <f>SUM(N55:U55)</f>
        <v>72</v>
      </c>
      <c r="L55" s="4"/>
      <c r="M55" s="62"/>
      <c r="N55" s="65"/>
      <c r="O55" s="74"/>
      <c r="P55" s="65"/>
      <c r="Q55" s="74"/>
      <c r="R55" s="118"/>
      <c r="S55" s="64">
        <v>72</v>
      </c>
      <c r="T55" s="65"/>
      <c r="U55" s="74"/>
    </row>
    <row r="56" spans="1:21">
      <c r="A56" s="19" t="s">
        <v>134</v>
      </c>
      <c r="B56" s="19" t="s">
        <v>124</v>
      </c>
      <c r="C56" s="20"/>
      <c r="D56" s="21"/>
      <c r="E56" s="21">
        <f>SUM(N56:U56)</f>
        <v>144</v>
      </c>
      <c r="F56" s="21"/>
      <c r="G56" s="21"/>
      <c r="H56" s="21"/>
      <c r="I56" s="4"/>
      <c r="J56" s="4"/>
      <c r="K56" s="4">
        <f>SUM(N56:U56)</f>
        <v>144</v>
      </c>
      <c r="L56" s="4"/>
      <c r="M56" s="62"/>
      <c r="N56" s="65"/>
      <c r="O56" s="74"/>
      <c r="P56" s="65"/>
      <c r="Q56" s="74"/>
      <c r="R56" s="118"/>
      <c r="S56" s="117">
        <v>144</v>
      </c>
      <c r="T56" s="65"/>
      <c r="U56" s="74"/>
    </row>
    <row r="57" spans="1:21">
      <c r="A57" s="19"/>
      <c r="B57" s="44" t="s">
        <v>125</v>
      </c>
      <c r="C57" s="21"/>
      <c r="D57" s="21" t="s">
        <v>126</v>
      </c>
      <c r="E57" s="21"/>
      <c r="F57" s="21"/>
      <c r="G57" s="21"/>
      <c r="H57" s="21"/>
      <c r="I57" s="4"/>
      <c r="J57" s="4"/>
      <c r="K57" s="4"/>
      <c r="L57" s="161">
        <v>6</v>
      </c>
      <c r="M57" s="161">
        <v>6</v>
      </c>
      <c r="N57" s="65"/>
      <c r="O57" s="74"/>
      <c r="P57" s="65"/>
      <c r="Q57" s="74"/>
      <c r="R57" s="118"/>
      <c r="S57" s="66"/>
      <c r="T57" s="65"/>
      <c r="U57" s="74"/>
    </row>
    <row r="58" spans="1:21" ht="72">
      <c r="A58" s="45" t="s">
        <v>135</v>
      </c>
      <c r="B58" s="46" t="s">
        <v>136</v>
      </c>
      <c r="C58" s="47" t="s">
        <v>115</v>
      </c>
      <c r="D58" s="47" t="s">
        <v>84</v>
      </c>
      <c r="E58" s="47">
        <f t="shared" ref="E58:K58" si="16">SUM(E59:E62)</f>
        <v>242</v>
      </c>
      <c r="F58" s="47">
        <f t="shared" si="16"/>
        <v>16</v>
      </c>
      <c r="G58" s="47">
        <f t="shared" si="16"/>
        <v>82</v>
      </c>
      <c r="H58" s="47">
        <f t="shared" si="16"/>
        <v>48</v>
      </c>
      <c r="I58" s="98">
        <f t="shared" si="16"/>
        <v>34</v>
      </c>
      <c r="J58" s="98">
        <f t="shared" si="16"/>
        <v>0</v>
      </c>
      <c r="K58" s="98">
        <f t="shared" si="16"/>
        <v>144</v>
      </c>
      <c r="L58" s="95">
        <f>SUM(L59:L63)</f>
        <v>0</v>
      </c>
      <c r="M58" s="95">
        <f>SUM(M59:M63)</f>
        <v>12</v>
      </c>
      <c r="N58" s="99">
        <f t="shared" ref="N58:U58" si="17">SUM(N59:N63)</f>
        <v>0</v>
      </c>
      <c r="O58" s="100">
        <f t="shared" si="17"/>
        <v>0</v>
      </c>
      <c r="P58" s="99">
        <f t="shared" si="17"/>
        <v>0</v>
      </c>
      <c r="Q58" s="100">
        <f t="shared" si="17"/>
        <v>0</v>
      </c>
      <c r="R58" s="99">
        <f t="shared" si="17"/>
        <v>134</v>
      </c>
      <c r="S58" s="100">
        <f t="shared" si="17"/>
        <v>108</v>
      </c>
      <c r="T58" s="99">
        <f t="shared" si="17"/>
        <v>0</v>
      </c>
      <c r="U58" s="100">
        <f t="shared" si="17"/>
        <v>0</v>
      </c>
    </row>
    <row r="59" spans="1:21" ht="48">
      <c r="A59" s="19" t="s">
        <v>137</v>
      </c>
      <c r="B59" s="22" t="s">
        <v>138</v>
      </c>
      <c r="C59" s="48"/>
      <c r="D59" s="196" t="s">
        <v>118</v>
      </c>
      <c r="E59" s="21">
        <f>SUM(F59+G59)</f>
        <v>38</v>
      </c>
      <c r="F59" s="21">
        <v>6</v>
      </c>
      <c r="G59" s="21">
        <v>32</v>
      </c>
      <c r="H59" s="21">
        <v>22</v>
      </c>
      <c r="I59" s="4">
        <v>10</v>
      </c>
      <c r="J59" s="4"/>
      <c r="K59" s="4"/>
      <c r="L59" s="4"/>
      <c r="M59" s="210">
        <v>6</v>
      </c>
      <c r="N59" s="65"/>
      <c r="O59" s="74"/>
      <c r="P59" s="65"/>
      <c r="Q59" s="74"/>
      <c r="R59" s="141">
        <v>38</v>
      </c>
      <c r="S59" s="74"/>
      <c r="T59" s="65"/>
      <c r="U59" s="74"/>
    </row>
    <row r="60" spans="1:21" ht="36">
      <c r="A60" s="19" t="s">
        <v>139</v>
      </c>
      <c r="B60" s="22" t="s">
        <v>140</v>
      </c>
      <c r="C60" s="48"/>
      <c r="D60" s="197"/>
      <c r="E60" s="21">
        <f>SUM(F60+G60)</f>
        <v>60</v>
      </c>
      <c r="F60" s="21">
        <v>10</v>
      </c>
      <c r="G60" s="21">
        <v>50</v>
      </c>
      <c r="H60" s="21">
        <v>26</v>
      </c>
      <c r="I60" s="4">
        <v>24</v>
      </c>
      <c r="J60" s="4"/>
      <c r="K60" s="4"/>
      <c r="L60" s="62"/>
      <c r="M60" s="211"/>
      <c r="N60" s="65"/>
      <c r="O60" s="74"/>
      <c r="P60" s="65"/>
      <c r="Q60" s="74"/>
      <c r="R60" s="155">
        <v>60</v>
      </c>
      <c r="S60" s="74"/>
      <c r="T60" s="65"/>
      <c r="U60" s="74"/>
    </row>
    <row r="61" spans="1:21">
      <c r="A61" s="19" t="s">
        <v>141</v>
      </c>
      <c r="B61" s="22" t="s">
        <v>122</v>
      </c>
      <c r="C61" s="48" t="s">
        <v>60</v>
      </c>
      <c r="D61" s="21"/>
      <c r="E61" s="21">
        <f>SUM(N61:U61)</f>
        <v>36</v>
      </c>
      <c r="F61" s="21"/>
      <c r="G61" s="21"/>
      <c r="H61" s="21"/>
      <c r="I61" s="4"/>
      <c r="J61" s="4"/>
      <c r="K61" s="4">
        <f>SUM(N61:U61)</f>
        <v>36</v>
      </c>
      <c r="L61" s="4"/>
      <c r="M61" s="62"/>
      <c r="N61" s="65"/>
      <c r="O61" s="74"/>
      <c r="P61" s="65"/>
      <c r="Q61" s="74"/>
      <c r="R61" s="146">
        <v>36</v>
      </c>
      <c r="S61" s="74"/>
      <c r="T61" s="65"/>
      <c r="U61" s="74"/>
    </row>
    <row r="62" spans="1:21">
      <c r="A62" s="19" t="s">
        <v>142</v>
      </c>
      <c r="B62" s="22" t="s">
        <v>124</v>
      </c>
      <c r="C62" s="20"/>
      <c r="D62" s="21"/>
      <c r="E62" s="21">
        <f>SUM(N62:U62)</f>
        <v>108</v>
      </c>
      <c r="F62" s="21"/>
      <c r="G62" s="21"/>
      <c r="H62" s="120"/>
      <c r="I62" s="88"/>
      <c r="J62" s="92"/>
      <c r="K62" s="4">
        <f>SUM(N62:U62)</f>
        <v>108</v>
      </c>
      <c r="L62" s="92"/>
      <c r="M62" s="62"/>
      <c r="N62" s="65"/>
      <c r="O62" s="74"/>
      <c r="P62" s="65"/>
      <c r="Q62" s="74"/>
      <c r="R62" s="147"/>
      <c r="S62" s="117">
        <v>108</v>
      </c>
      <c r="T62" s="65"/>
      <c r="U62" s="74"/>
    </row>
    <row r="63" spans="1:21">
      <c r="A63" s="19"/>
      <c r="B63" s="44" t="s">
        <v>125</v>
      </c>
      <c r="C63" s="21"/>
      <c r="D63" s="21" t="s">
        <v>126</v>
      </c>
      <c r="E63" s="21"/>
      <c r="F63" s="21"/>
      <c r="G63" s="21"/>
      <c r="H63" s="120"/>
      <c r="I63" s="92"/>
      <c r="J63" s="92"/>
      <c r="K63" s="4"/>
      <c r="L63" s="62"/>
      <c r="M63" s="161">
        <v>6</v>
      </c>
      <c r="N63" s="65"/>
      <c r="O63" s="74"/>
      <c r="P63" s="65"/>
      <c r="Q63" s="74"/>
      <c r="R63" s="147"/>
      <c r="S63" s="66"/>
      <c r="T63" s="65"/>
      <c r="U63" s="74"/>
    </row>
    <row r="64" spans="1:21" ht="72">
      <c r="A64" s="45" t="s">
        <v>143</v>
      </c>
      <c r="B64" s="46" t="s">
        <v>144</v>
      </c>
      <c r="C64" s="47" t="s">
        <v>76</v>
      </c>
      <c r="D64" s="47" t="s">
        <v>145</v>
      </c>
      <c r="E64" s="47">
        <f t="shared" ref="E64:K64" si="18">SUM(E65:E68)</f>
        <v>230</v>
      </c>
      <c r="F64" s="47">
        <f t="shared" si="18"/>
        <v>16</v>
      </c>
      <c r="G64" s="47">
        <f t="shared" si="18"/>
        <v>70</v>
      </c>
      <c r="H64" s="47">
        <f t="shared" si="18"/>
        <v>36</v>
      </c>
      <c r="I64" s="98">
        <f t="shared" si="18"/>
        <v>34</v>
      </c>
      <c r="J64" s="98">
        <f t="shared" si="18"/>
        <v>0</v>
      </c>
      <c r="K64" s="98">
        <f t="shared" si="18"/>
        <v>144</v>
      </c>
      <c r="L64" s="95">
        <f>SUM(L65:L69)</f>
        <v>0</v>
      </c>
      <c r="M64" s="95">
        <f>SUM(M65:M69)</f>
        <v>6</v>
      </c>
      <c r="N64" s="99">
        <f t="shared" ref="N64:U64" si="19">SUM(N65:N69)</f>
        <v>0</v>
      </c>
      <c r="O64" s="100">
        <f t="shared" si="19"/>
        <v>0</v>
      </c>
      <c r="P64" s="99">
        <f t="shared" si="19"/>
        <v>0</v>
      </c>
      <c r="Q64" s="100">
        <f t="shared" si="19"/>
        <v>0</v>
      </c>
      <c r="R64" s="99">
        <f t="shared" si="19"/>
        <v>86</v>
      </c>
      <c r="S64" s="100">
        <f t="shared" si="19"/>
        <v>144</v>
      </c>
      <c r="T64" s="99">
        <f t="shared" si="19"/>
        <v>0</v>
      </c>
      <c r="U64" s="100">
        <f t="shared" si="19"/>
        <v>0</v>
      </c>
    </row>
    <row r="65" spans="1:21" ht="36">
      <c r="A65" s="19" t="s">
        <v>146</v>
      </c>
      <c r="B65" s="22" t="s">
        <v>147</v>
      </c>
      <c r="C65" s="3"/>
      <c r="D65" s="24"/>
      <c r="E65" s="21">
        <f>SUM(F65+G65)</f>
        <v>38</v>
      </c>
      <c r="F65" s="21">
        <v>6</v>
      </c>
      <c r="G65" s="21">
        <v>32</v>
      </c>
      <c r="H65" s="21">
        <v>22</v>
      </c>
      <c r="I65" s="4">
        <v>10</v>
      </c>
      <c r="J65" s="4"/>
      <c r="K65" s="4"/>
      <c r="L65" s="4"/>
      <c r="M65" s="62"/>
      <c r="N65" s="65"/>
      <c r="O65" s="74"/>
      <c r="P65" s="65"/>
      <c r="Q65" s="74"/>
      <c r="R65" s="91">
        <v>38</v>
      </c>
      <c r="S65" s="79"/>
      <c r="T65" s="65"/>
      <c r="U65" s="74"/>
    </row>
    <row r="66" spans="1:21" ht="36">
      <c r="A66" s="19" t="s">
        <v>148</v>
      </c>
      <c r="B66" s="22" t="s">
        <v>149</v>
      </c>
      <c r="C66" s="3" t="s">
        <v>60</v>
      </c>
      <c r="D66" s="19"/>
      <c r="E66" s="21">
        <f>SUM(M66+L66+G66+F66)</f>
        <v>48</v>
      </c>
      <c r="F66" s="21">
        <v>10</v>
      </c>
      <c r="G66" s="21">
        <v>38</v>
      </c>
      <c r="H66" s="21">
        <v>14</v>
      </c>
      <c r="I66" s="4">
        <v>24</v>
      </c>
      <c r="J66" s="4"/>
      <c r="K66" s="4"/>
      <c r="L66" s="92"/>
      <c r="M66" s="93"/>
      <c r="N66" s="65"/>
      <c r="O66" s="74"/>
      <c r="P66" s="65"/>
      <c r="Q66" s="74"/>
      <c r="R66" s="148">
        <v>48</v>
      </c>
      <c r="S66" s="79"/>
      <c r="T66" s="65"/>
      <c r="U66" s="74"/>
    </row>
    <row r="67" spans="1:21">
      <c r="A67" s="19" t="s">
        <v>150</v>
      </c>
      <c r="B67" s="22" t="s">
        <v>122</v>
      </c>
      <c r="C67" s="48" t="s">
        <v>60</v>
      </c>
      <c r="D67" s="21"/>
      <c r="E67" s="21">
        <f>SUM(N67:U67)</f>
        <v>36</v>
      </c>
      <c r="F67" s="21"/>
      <c r="G67" s="21"/>
      <c r="H67" s="21"/>
      <c r="I67" s="4"/>
      <c r="J67" s="4"/>
      <c r="K67" s="4">
        <f>SUM(N67:U67)</f>
        <v>36</v>
      </c>
      <c r="L67" s="4"/>
      <c r="M67" s="62"/>
      <c r="N67" s="65"/>
      <c r="O67" s="74"/>
      <c r="P67" s="65"/>
      <c r="Q67" s="74"/>
      <c r="R67" s="79"/>
      <c r="S67" s="148">
        <v>36</v>
      </c>
      <c r="T67" s="65"/>
      <c r="U67" s="74"/>
    </row>
    <row r="68" spans="1:21">
      <c r="A68" s="19" t="s">
        <v>151</v>
      </c>
      <c r="B68" s="22" t="s">
        <v>124</v>
      </c>
      <c r="C68" s="20"/>
      <c r="D68" s="21"/>
      <c r="E68" s="21">
        <f>SUM(N68:U68)</f>
        <v>108</v>
      </c>
      <c r="F68" s="21"/>
      <c r="G68" s="21"/>
      <c r="H68" s="21"/>
      <c r="I68" s="4"/>
      <c r="J68" s="4"/>
      <c r="K68" s="4">
        <f>SUM(N68:U68)</f>
        <v>108</v>
      </c>
      <c r="L68" s="4"/>
      <c r="M68" s="62"/>
      <c r="N68" s="65"/>
      <c r="O68" s="74"/>
      <c r="P68" s="65"/>
      <c r="Q68" s="74"/>
      <c r="R68" s="79"/>
      <c r="S68" s="148">
        <v>108</v>
      </c>
      <c r="T68" s="65"/>
      <c r="U68" s="74"/>
    </row>
    <row r="69" spans="1:21">
      <c r="A69" s="19"/>
      <c r="B69" s="44" t="s">
        <v>125</v>
      </c>
      <c r="C69" s="21"/>
      <c r="D69" s="21" t="s">
        <v>126</v>
      </c>
      <c r="E69" s="21"/>
      <c r="F69" s="21"/>
      <c r="G69" s="21"/>
      <c r="H69" s="21"/>
      <c r="I69" s="4"/>
      <c r="J69" s="4"/>
      <c r="K69" s="4"/>
      <c r="L69" s="62"/>
      <c r="M69" s="161">
        <v>6</v>
      </c>
      <c r="N69" s="65"/>
      <c r="O69" s="74"/>
      <c r="P69" s="65"/>
      <c r="Q69" s="74"/>
      <c r="R69" s="118"/>
      <c r="S69" s="66"/>
      <c r="T69" s="65"/>
      <c r="U69" s="74"/>
    </row>
    <row r="70" spans="1:21" ht="84">
      <c r="A70" s="45" t="s">
        <v>152</v>
      </c>
      <c r="B70" s="46" t="s">
        <v>153</v>
      </c>
      <c r="C70" s="47" t="s">
        <v>76</v>
      </c>
      <c r="D70" s="47" t="s">
        <v>84</v>
      </c>
      <c r="E70" s="47">
        <f t="shared" ref="E70:K70" si="20">SUM(E71:E74)</f>
        <v>438</v>
      </c>
      <c r="F70" s="47">
        <f t="shared" si="20"/>
        <v>30</v>
      </c>
      <c r="G70" s="47">
        <f t="shared" si="20"/>
        <v>192</v>
      </c>
      <c r="H70" s="47">
        <f t="shared" si="20"/>
        <v>114</v>
      </c>
      <c r="I70" s="98">
        <f t="shared" si="20"/>
        <v>78</v>
      </c>
      <c r="J70" s="98">
        <f t="shared" si="20"/>
        <v>0</v>
      </c>
      <c r="K70" s="98">
        <f t="shared" si="20"/>
        <v>216</v>
      </c>
      <c r="L70" s="95">
        <f>SUM(L71:L75)</f>
        <v>24</v>
      </c>
      <c r="M70" s="95">
        <f>SUM(M71:M75)</f>
        <v>12</v>
      </c>
      <c r="N70" s="99">
        <f t="shared" ref="N70:U70" si="21">SUM(N71:N75)</f>
        <v>0</v>
      </c>
      <c r="O70" s="100">
        <f t="shared" si="21"/>
        <v>0</v>
      </c>
      <c r="P70" s="99">
        <f t="shared" si="21"/>
        <v>0</v>
      </c>
      <c r="Q70" s="100">
        <f t="shared" si="21"/>
        <v>0</v>
      </c>
      <c r="R70" s="149">
        <f t="shared" si="21"/>
        <v>0</v>
      </c>
      <c r="S70" s="150">
        <f t="shared" si="21"/>
        <v>0</v>
      </c>
      <c r="T70" s="99">
        <f t="shared" si="21"/>
        <v>144</v>
      </c>
      <c r="U70" s="100">
        <f t="shared" si="21"/>
        <v>294</v>
      </c>
    </row>
    <row r="71" spans="1:21" ht="48">
      <c r="A71" s="19" t="s">
        <v>154</v>
      </c>
      <c r="B71" s="22" t="s">
        <v>155</v>
      </c>
      <c r="C71" s="21"/>
      <c r="D71" s="196" t="s">
        <v>118</v>
      </c>
      <c r="E71" s="21">
        <f>SUM(F71+G71)</f>
        <v>38</v>
      </c>
      <c r="F71" s="21">
        <v>6</v>
      </c>
      <c r="G71" s="21">
        <v>32</v>
      </c>
      <c r="H71" s="21">
        <v>20</v>
      </c>
      <c r="I71" s="4">
        <v>12</v>
      </c>
      <c r="J71" s="4"/>
      <c r="K71" s="4"/>
      <c r="L71" s="62"/>
      <c r="M71" s="62"/>
      <c r="N71" s="65"/>
      <c r="O71" s="74"/>
      <c r="P71" s="65"/>
      <c r="Q71" s="74"/>
      <c r="R71" s="65"/>
      <c r="S71" s="74"/>
      <c r="T71" s="116">
        <v>38</v>
      </c>
      <c r="U71" s="74"/>
    </row>
    <row r="72" spans="1:21" ht="48">
      <c r="A72" s="19" t="s">
        <v>156</v>
      </c>
      <c r="B72" s="22" t="s">
        <v>157</v>
      </c>
      <c r="C72" s="21"/>
      <c r="D72" s="197"/>
      <c r="E72" s="21">
        <f>SUM(G72+F72)</f>
        <v>184</v>
      </c>
      <c r="F72" s="21">
        <v>24</v>
      </c>
      <c r="G72" s="21">
        <v>160</v>
      </c>
      <c r="H72" s="21">
        <v>94</v>
      </c>
      <c r="I72" s="4">
        <v>66</v>
      </c>
      <c r="J72" s="4"/>
      <c r="K72" s="4"/>
      <c r="L72" s="161">
        <v>18</v>
      </c>
      <c r="M72" s="161">
        <v>6</v>
      </c>
      <c r="N72" s="65"/>
      <c r="O72" s="74"/>
      <c r="P72" s="65"/>
      <c r="Q72" s="74"/>
      <c r="R72" s="65"/>
      <c r="S72" s="74"/>
      <c r="T72" s="160">
        <v>82</v>
      </c>
      <c r="U72" s="164">
        <v>102</v>
      </c>
    </row>
    <row r="73" spans="1:21">
      <c r="A73" s="19" t="s">
        <v>158</v>
      </c>
      <c r="B73" s="22" t="s">
        <v>122</v>
      </c>
      <c r="C73" s="21" t="s">
        <v>60</v>
      </c>
      <c r="D73" s="48"/>
      <c r="E73" s="21">
        <f t="shared" ref="E73:E78" si="22">SUM(N73:U73)</f>
        <v>72</v>
      </c>
      <c r="F73" s="21"/>
      <c r="G73" s="21"/>
      <c r="H73" s="21"/>
      <c r="I73" s="4"/>
      <c r="J73" s="4"/>
      <c r="K73" s="4">
        <f t="shared" ref="K73:K78" si="23">SUM(N73:U73)</f>
        <v>72</v>
      </c>
      <c r="L73" s="4"/>
      <c r="M73" s="62"/>
      <c r="N73" s="65"/>
      <c r="O73" s="74"/>
      <c r="P73" s="65"/>
      <c r="Q73" s="74"/>
      <c r="R73" s="65"/>
      <c r="S73" s="74"/>
      <c r="T73" s="160">
        <v>24</v>
      </c>
      <c r="U73" s="64">
        <v>48</v>
      </c>
    </row>
    <row r="74" spans="1:21">
      <c r="A74" s="19" t="s">
        <v>159</v>
      </c>
      <c r="B74" s="22" t="s">
        <v>124</v>
      </c>
      <c r="C74" s="21" t="s">
        <v>60</v>
      </c>
      <c r="D74" s="21"/>
      <c r="E74" s="21">
        <f t="shared" si="22"/>
        <v>144</v>
      </c>
      <c r="F74" s="21"/>
      <c r="G74" s="21"/>
      <c r="H74" s="21"/>
      <c r="I74" s="4"/>
      <c r="J74" s="4"/>
      <c r="K74" s="4">
        <f t="shared" si="23"/>
        <v>144</v>
      </c>
      <c r="L74" s="4"/>
      <c r="M74" s="62"/>
      <c r="N74" s="65"/>
      <c r="O74" s="74"/>
      <c r="P74" s="65"/>
      <c r="Q74" s="74"/>
      <c r="R74" s="65"/>
      <c r="S74" s="74"/>
      <c r="T74" s="65"/>
      <c r="U74" s="64">
        <v>144</v>
      </c>
    </row>
    <row r="75" spans="1:21">
      <c r="A75" s="19"/>
      <c r="B75" s="44" t="s">
        <v>125</v>
      </c>
      <c r="C75" s="21"/>
      <c r="D75" s="21" t="s">
        <v>126</v>
      </c>
      <c r="E75" s="21"/>
      <c r="F75" s="21"/>
      <c r="G75" s="21"/>
      <c r="H75" s="21"/>
      <c r="I75" s="4"/>
      <c r="J75" s="4"/>
      <c r="K75" s="4"/>
      <c r="L75" s="161">
        <v>6</v>
      </c>
      <c r="M75" s="161">
        <v>6</v>
      </c>
      <c r="N75" s="65"/>
      <c r="O75" s="74"/>
      <c r="P75" s="65"/>
      <c r="Q75" s="74"/>
      <c r="R75" s="65"/>
      <c r="S75" s="74"/>
      <c r="T75" s="65"/>
      <c r="U75" s="66"/>
    </row>
    <row r="76" spans="1:21" ht="24">
      <c r="A76" s="45" t="s">
        <v>160</v>
      </c>
      <c r="B76" s="46" t="s">
        <v>161</v>
      </c>
      <c r="C76" s="47" t="s">
        <v>115</v>
      </c>
      <c r="D76" s="47" t="s">
        <v>84</v>
      </c>
      <c r="E76" s="47">
        <f t="shared" ref="E76:J76" si="24">SUM(E77:E78)</f>
        <v>272</v>
      </c>
      <c r="F76" s="47">
        <f t="shared" ref="F76:H76" si="25">SUM(F77:F79)</f>
        <v>20</v>
      </c>
      <c r="G76" s="47">
        <f t="shared" si="25"/>
        <v>108</v>
      </c>
      <c r="H76" s="47">
        <f t="shared" si="25"/>
        <v>50</v>
      </c>
      <c r="I76" s="98">
        <f t="shared" si="24"/>
        <v>42</v>
      </c>
      <c r="J76" s="98">
        <f t="shared" si="24"/>
        <v>16</v>
      </c>
      <c r="K76" s="98">
        <f t="shared" ref="K76:U76" si="26">SUM(K77:K79)</f>
        <v>144</v>
      </c>
      <c r="L76" s="95">
        <f>SUM(L77:L79)</f>
        <v>18</v>
      </c>
      <c r="M76" s="95">
        <f>SUM(M77:M79)</f>
        <v>12</v>
      </c>
      <c r="N76" s="99">
        <f t="shared" si="26"/>
        <v>0</v>
      </c>
      <c r="O76" s="100">
        <f t="shared" si="26"/>
        <v>0</v>
      </c>
      <c r="P76" s="99">
        <f t="shared" si="26"/>
        <v>0</v>
      </c>
      <c r="Q76" s="100">
        <f t="shared" si="26"/>
        <v>0</v>
      </c>
      <c r="R76" s="99">
        <f t="shared" si="26"/>
        <v>0</v>
      </c>
      <c r="S76" s="100">
        <f t="shared" si="26"/>
        <v>0</v>
      </c>
      <c r="T76" s="99">
        <f t="shared" si="26"/>
        <v>272</v>
      </c>
      <c r="U76" s="100">
        <f t="shared" si="26"/>
        <v>0</v>
      </c>
    </row>
    <row r="77" spans="1:21" ht="24">
      <c r="A77" s="19" t="s">
        <v>162</v>
      </c>
      <c r="B77" s="22" t="s">
        <v>163</v>
      </c>
      <c r="C77" s="21"/>
      <c r="D77" s="21" t="s">
        <v>97</v>
      </c>
      <c r="E77" s="21">
        <f>SUM(G77+F77)</f>
        <v>128</v>
      </c>
      <c r="F77" s="21">
        <v>20</v>
      </c>
      <c r="G77" s="21">
        <v>108</v>
      </c>
      <c r="H77" s="21">
        <v>50</v>
      </c>
      <c r="I77" s="4">
        <v>42</v>
      </c>
      <c r="J77" s="4">
        <v>16</v>
      </c>
      <c r="K77" s="4"/>
      <c r="L77" s="161">
        <v>12</v>
      </c>
      <c r="M77" s="161">
        <v>6</v>
      </c>
      <c r="N77" s="65"/>
      <c r="O77" s="74"/>
      <c r="P77" s="65"/>
      <c r="Q77" s="74"/>
      <c r="R77" s="65"/>
      <c r="S77" s="74"/>
      <c r="T77" s="115">
        <v>128</v>
      </c>
      <c r="U77" s="74"/>
    </row>
    <row r="78" spans="1:21">
      <c r="A78" s="19" t="s">
        <v>164</v>
      </c>
      <c r="B78" s="22" t="s">
        <v>124</v>
      </c>
      <c r="C78" s="21" t="s">
        <v>60</v>
      </c>
      <c r="D78" s="21"/>
      <c r="E78" s="21">
        <f t="shared" si="22"/>
        <v>144</v>
      </c>
      <c r="F78" s="21"/>
      <c r="G78" s="21"/>
      <c r="H78" s="21"/>
      <c r="I78" s="4"/>
      <c r="J78" s="4"/>
      <c r="K78" s="4">
        <f t="shared" si="23"/>
        <v>144</v>
      </c>
      <c r="L78" s="4"/>
      <c r="M78" s="62"/>
      <c r="N78" s="65"/>
      <c r="O78" s="74"/>
      <c r="P78" s="65"/>
      <c r="Q78" s="74"/>
      <c r="R78" s="65"/>
      <c r="S78" s="74"/>
      <c r="T78" s="148">
        <v>144</v>
      </c>
      <c r="U78" s="74"/>
    </row>
    <row r="79" spans="1:21">
      <c r="A79" s="19"/>
      <c r="B79" s="44" t="s">
        <v>125</v>
      </c>
      <c r="C79" s="21"/>
      <c r="D79" s="21" t="s">
        <v>126</v>
      </c>
      <c r="E79" s="21"/>
      <c r="F79" s="21"/>
      <c r="G79" s="21"/>
      <c r="H79" s="21"/>
      <c r="I79" s="4"/>
      <c r="J79" s="4"/>
      <c r="K79" s="4"/>
      <c r="L79" s="161">
        <v>6</v>
      </c>
      <c r="M79" s="161">
        <v>6</v>
      </c>
      <c r="N79" s="65"/>
      <c r="O79" s="74"/>
      <c r="P79" s="65"/>
      <c r="Q79" s="74"/>
      <c r="R79" s="65"/>
      <c r="S79" s="74"/>
      <c r="T79" s="165"/>
      <c r="U79" s="74"/>
    </row>
    <row r="80" spans="1:21" ht="24">
      <c r="A80" s="45" t="s">
        <v>165</v>
      </c>
      <c r="B80" s="46" t="s">
        <v>166</v>
      </c>
      <c r="C80" s="47" t="s">
        <v>76</v>
      </c>
      <c r="D80" s="47" t="s">
        <v>145</v>
      </c>
      <c r="E80" s="47">
        <f t="shared" ref="E80:I80" si="27">SUM(E81:E83)</f>
        <v>442</v>
      </c>
      <c r="F80" s="47">
        <f t="shared" si="27"/>
        <v>30</v>
      </c>
      <c r="G80" s="47">
        <f t="shared" si="27"/>
        <v>196</v>
      </c>
      <c r="H80" s="47">
        <f t="shared" si="27"/>
        <v>106</v>
      </c>
      <c r="I80" s="98">
        <f t="shared" si="27"/>
        <v>90</v>
      </c>
      <c r="J80" s="98"/>
      <c r="K80" s="98">
        <f>SUM(K82:K83)</f>
        <v>216</v>
      </c>
      <c r="L80" s="98">
        <f>SUM(L81:L84)</f>
        <v>12</v>
      </c>
      <c r="M80" s="98">
        <f>SUM(M81:M84)</f>
        <v>6</v>
      </c>
      <c r="N80" s="99">
        <f t="shared" ref="N80:U80" si="28">SUM(N81:N84)</f>
        <v>0</v>
      </c>
      <c r="O80" s="100">
        <f t="shared" si="28"/>
        <v>0</v>
      </c>
      <c r="P80" s="99">
        <f t="shared" si="28"/>
        <v>298</v>
      </c>
      <c r="Q80" s="100">
        <f t="shared" si="28"/>
        <v>144</v>
      </c>
      <c r="R80" s="99">
        <f t="shared" si="28"/>
        <v>0</v>
      </c>
      <c r="S80" s="100">
        <f t="shared" si="28"/>
        <v>0</v>
      </c>
      <c r="T80" s="99">
        <f t="shared" si="28"/>
        <v>0</v>
      </c>
      <c r="U80" s="100">
        <f t="shared" si="28"/>
        <v>0</v>
      </c>
    </row>
    <row r="81" spans="1:21" ht="24">
      <c r="A81" s="19" t="s">
        <v>167</v>
      </c>
      <c r="B81" s="22" t="s">
        <v>166</v>
      </c>
      <c r="C81" s="21" t="s">
        <v>60</v>
      </c>
      <c r="D81" s="26"/>
      <c r="E81" s="21">
        <f>SUM(M81+L81+G81+F81)</f>
        <v>226</v>
      </c>
      <c r="F81" s="21">
        <v>30</v>
      </c>
      <c r="G81" s="21">
        <v>196</v>
      </c>
      <c r="H81" s="21">
        <v>106</v>
      </c>
      <c r="I81" s="4">
        <v>90</v>
      </c>
      <c r="J81" s="4"/>
      <c r="K81" s="4"/>
      <c r="L81" s="4"/>
      <c r="M81" s="62"/>
      <c r="N81" s="65"/>
      <c r="O81" s="74"/>
      <c r="P81" s="75">
        <v>226</v>
      </c>
      <c r="Q81" s="74"/>
      <c r="R81" s="65"/>
      <c r="S81" s="74"/>
      <c r="T81" s="65"/>
      <c r="U81" s="74"/>
    </row>
    <row r="82" spans="1:21">
      <c r="A82" s="19" t="s">
        <v>168</v>
      </c>
      <c r="B82" s="22" t="s">
        <v>122</v>
      </c>
      <c r="C82" s="48" t="s">
        <v>60</v>
      </c>
      <c r="D82" s="24"/>
      <c r="E82" s="21">
        <v>72</v>
      </c>
      <c r="F82" s="21"/>
      <c r="G82" s="21"/>
      <c r="H82" s="21"/>
      <c r="I82" s="4"/>
      <c r="J82" s="4"/>
      <c r="K82" s="4">
        <v>72</v>
      </c>
      <c r="L82" s="4"/>
      <c r="M82" s="62"/>
      <c r="N82" s="65"/>
      <c r="O82" s="74"/>
      <c r="P82" s="75">
        <v>72</v>
      </c>
      <c r="Q82" s="74"/>
      <c r="R82" s="65"/>
      <c r="S82" s="74"/>
      <c r="T82" s="65"/>
      <c r="U82" s="74"/>
    </row>
    <row r="83" spans="1:21">
      <c r="A83" s="19" t="s">
        <v>169</v>
      </c>
      <c r="B83" s="19" t="s">
        <v>124</v>
      </c>
      <c r="C83" s="20"/>
      <c r="D83" s="19"/>
      <c r="E83" s="21">
        <v>144</v>
      </c>
      <c r="F83" s="21"/>
      <c r="G83" s="21"/>
      <c r="H83" s="21"/>
      <c r="I83" s="4"/>
      <c r="J83" s="4"/>
      <c r="K83" s="4">
        <v>144</v>
      </c>
      <c r="L83" s="4"/>
      <c r="M83" s="62"/>
      <c r="N83" s="65"/>
      <c r="O83" s="74"/>
      <c r="P83" s="65"/>
      <c r="Q83" s="117">
        <v>144</v>
      </c>
      <c r="R83" s="65"/>
      <c r="S83" s="74"/>
      <c r="T83" s="65"/>
      <c r="U83" s="74"/>
    </row>
    <row r="84" spans="1:21">
      <c r="A84" s="19"/>
      <c r="B84" s="44" t="s">
        <v>125</v>
      </c>
      <c r="C84" s="21"/>
      <c r="D84" s="21" t="s">
        <v>126</v>
      </c>
      <c r="E84" s="21"/>
      <c r="F84" s="21"/>
      <c r="G84" s="21"/>
      <c r="H84" s="21"/>
      <c r="I84" s="4"/>
      <c r="J84" s="4"/>
      <c r="K84" s="4"/>
      <c r="L84" s="161">
        <v>12</v>
      </c>
      <c r="M84" s="161">
        <v>6</v>
      </c>
      <c r="N84" s="65"/>
      <c r="O84" s="74"/>
      <c r="P84" s="65"/>
      <c r="Q84" s="66"/>
      <c r="R84" s="65"/>
      <c r="S84" s="74"/>
      <c r="T84" s="65"/>
      <c r="U84" s="74"/>
    </row>
    <row r="85" spans="1:21">
      <c r="A85" s="121"/>
      <c r="B85" s="122" t="s">
        <v>170</v>
      </c>
      <c r="C85" s="123" t="s">
        <v>171</v>
      </c>
      <c r="D85" s="123" t="s">
        <v>172</v>
      </c>
      <c r="E85" s="124">
        <f>SUM(E8+E23+E29+E32+E45)</f>
        <v>5400</v>
      </c>
      <c r="F85" s="124">
        <f>SUM(F8+F23+F29+F32+F45)</f>
        <v>412</v>
      </c>
      <c r="G85" s="124">
        <f t="shared" ref="G85:I85" si="29">SUM(G8+G23+G29+G32+G45)</f>
        <v>3734</v>
      </c>
      <c r="H85" s="124">
        <f t="shared" si="29"/>
        <v>1173</v>
      </c>
      <c r="I85" s="124">
        <f t="shared" si="29"/>
        <v>1099</v>
      </c>
      <c r="J85" s="124">
        <v>32</v>
      </c>
      <c r="K85" s="124">
        <f t="shared" ref="K85:U85" si="30">SUM(K8+K23+K29+K32+K45)</f>
        <v>1224</v>
      </c>
      <c r="L85" s="124">
        <f>SUM(L23+L29+L32+L45)</f>
        <v>96</v>
      </c>
      <c r="M85" s="124">
        <f>SUM(M23+M29+M32+M45)</f>
        <v>84</v>
      </c>
      <c r="N85" s="134">
        <f t="shared" si="30"/>
        <v>612</v>
      </c>
      <c r="O85" s="135">
        <f t="shared" si="30"/>
        <v>864</v>
      </c>
      <c r="P85" s="134">
        <f t="shared" si="30"/>
        <v>654</v>
      </c>
      <c r="Q85" s="135">
        <f>SUM(Q8+Q23+Q29+Q32+Q45)</f>
        <v>774</v>
      </c>
      <c r="R85" s="134">
        <f t="shared" si="30"/>
        <v>600</v>
      </c>
      <c r="S85" s="135">
        <f t="shared" si="30"/>
        <v>852</v>
      </c>
      <c r="T85" s="134">
        <f t="shared" si="30"/>
        <v>582</v>
      </c>
      <c r="U85" s="124">
        <f t="shared" si="30"/>
        <v>462</v>
      </c>
    </row>
    <row r="86" spans="1:21">
      <c r="A86" s="125" t="s">
        <v>173</v>
      </c>
      <c r="B86" s="125" t="s">
        <v>19</v>
      </c>
      <c r="C86" s="125"/>
      <c r="D86" s="125"/>
      <c r="E86" s="167">
        <v>180</v>
      </c>
      <c r="F86" s="21"/>
      <c r="G86" s="21"/>
      <c r="H86" s="21"/>
      <c r="I86" s="4"/>
      <c r="J86" s="4"/>
      <c r="K86" s="4"/>
      <c r="L86" s="161" t="s">
        <v>242</v>
      </c>
      <c r="M86" s="161" t="s">
        <v>238</v>
      </c>
      <c r="N86" s="105"/>
      <c r="O86" s="136"/>
      <c r="P86" s="105"/>
      <c r="Q86" s="136">
        <v>48</v>
      </c>
      <c r="R86" s="105">
        <v>12</v>
      </c>
      <c r="S86" s="136">
        <v>48</v>
      </c>
      <c r="T86" s="105">
        <v>30</v>
      </c>
      <c r="U86" s="136">
        <v>42</v>
      </c>
    </row>
    <row r="87" spans="1:21">
      <c r="A87" s="125"/>
      <c r="B87" s="125" t="s">
        <v>174</v>
      </c>
      <c r="C87" s="125"/>
      <c r="D87" s="125"/>
      <c r="E87" s="21">
        <v>144</v>
      </c>
      <c r="F87" s="21"/>
      <c r="G87" s="21"/>
      <c r="H87" s="21"/>
      <c r="I87" s="4"/>
      <c r="J87" s="4"/>
      <c r="K87" s="4">
        <v>144</v>
      </c>
      <c r="L87" s="4"/>
      <c r="M87" s="62"/>
      <c r="N87" s="105"/>
      <c r="O87" s="136"/>
      <c r="P87" s="105"/>
      <c r="Q87" s="136"/>
      <c r="R87" s="105"/>
      <c r="S87" s="136"/>
      <c r="T87" s="105"/>
      <c r="U87" s="136">
        <v>144</v>
      </c>
    </row>
    <row r="88" spans="1:21">
      <c r="A88" s="125" t="s">
        <v>175</v>
      </c>
      <c r="B88" s="125" t="s">
        <v>176</v>
      </c>
      <c r="C88" s="125"/>
      <c r="D88" s="125"/>
      <c r="E88" s="21">
        <v>216</v>
      </c>
      <c r="F88" s="21"/>
      <c r="G88" s="21"/>
      <c r="H88" s="21"/>
      <c r="I88" s="4"/>
      <c r="J88" s="4"/>
      <c r="K88" s="4"/>
      <c r="L88" s="4"/>
      <c r="M88" s="62">
        <v>216</v>
      </c>
      <c r="N88" s="137"/>
      <c r="O88" s="138"/>
      <c r="P88" s="137"/>
      <c r="Q88" s="138"/>
      <c r="R88" s="137"/>
      <c r="S88" s="138"/>
      <c r="T88" s="137"/>
      <c r="U88" s="138">
        <v>216</v>
      </c>
    </row>
    <row r="89" spans="1:21">
      <c r="A89" s="121"/>
      <c r="B89" s="122" t="s">
        <v>8</v>
      </c>
      <c r="C89" s="122"/>
      <c r="D89" s="122"/>
      <c r="E89" s="133">
        <f>SUM(E85:E88)</f>
        <v>5940</v>
      </c>
      <c r="F89" s="124">
        <f>SUM(F85:F88)</f>
        <v>412</v>
      </c>
      <c r="G89" s="124">
        <f t="shared" ref="G89:T89" si="31">SUM(G85:G88)</f>
        <v>3734</v>
      </c>
      <c r="H89" s="124"/>
      <c r="I89" s="133"/>
      <c r="J89" s="133"/>
      <c r="K89" s="133">
        <f t="shared" si="31"/>
        <v>1368</v>
      </c>
      <c r="L89" s="133">
        <f t="shared" si="31"/>
        <v>96</v>
      </c>
      <c r="M89" s="133">
        <f>SUM(M85:M88)</f>
        <v>300</v>
      </c>
      <c r="N89" s="139">
        <f t="shared" si="31"/>
        <v>612</v>
      </c>
      <c r="O89" s="135">
        <f t="shared" si="31"/>
        <v>864</v>
      </c>
      <c r="P89" s="139">
        <f t="shared" si="31"/>
        <v>654</v>
      </c>
      <c r="Q89" s="135">
        <f t="shared" si="31"/>
        <v>822</v>
      </c>
      <c r="R89" s="139">
        <f t="shared" si="31"/>
        <v>612</v>
      </c>
      <c r="S89" s="135">
        <f t="shared" si="31"/>
        <v>900</v>
      </c>
      <c r="T89" s="139">
        <f t="shared" si="31"/>
        <v>612</v>
      </c>
      <c r="U89" s="135">
        <f>SUM(U85:U88)</f>
        <v>864</v>
      </c>
    </row>
    <row r="90" spans="1:21">
      <c r="A90" s="126"/>
      <c r="B90" s="198" t="s">
        <v>177</v>
      </c>
      <c r="C90" s="127"/>
      <c r="D90" s="127"/>
      <c r="E90" s="127"/>
      <c r="F90" s="128"/>
      <c r="G90" s="201" t="s">
        <v>241</v>
      </c>
      <c r="H90" s="202"/>
      <c r="I90" s="202"/>
      <c r="J90" s="202"/>
      <c r="K90" s="202"/>
      <c r="L90" s="202"/>
      <c r="M90" s="202"/>
      <c r="N90" s="140">
        <f>SUM(N89-N91-N92)</f>
        <v>612</v>
      </c>
      <c r="O90" s="117">
        <f t="shared" ref="O90:T90" si="32">SUM(O89-O86-O91-O92)</f>
        <v>864</v>
      </c>
      <c r="P90" s="91">
        <f t="shared" si="32"/>
        <v>582</v>
      </c>
      <c r="Q90" s="117">
        <f t="shared" si="32"/>
        <v>486</v>
      </c>
      <c r="R90" s="91">
        <f t="shared" si="32"/>
        <v>564</v>
      </c>
      <c r="S90" s="117">
        <f t="shared" si="32"/>
        <v>384</v>
      </c>
      <c r="T90" s="91">
        <f t="shared" si="32"/>
        <v>414</v>
      </c>
      <c r="U90" s="117">
        <f>SUM(U89-U86-U88-U91-U92)</f>
        <v>270</v>
      </c>
    </row>
    <row r="91" spans="1:21">
      <c r="A91" s="126"/>
      <c r="B91" s="199"/>
      <c r="C91" s="127"/>
      <c r="D91" s="127"/>
      <c r="E91" s="127"/>
      <c r="F91" s="128"/>
      <c r="G91" s="201" t="s">
        <v>179</v>
      </c>
      <c r="H91" s="202"/>
      <c r="I91" s="202"/>
      <c r="J91" s="202"/>
      <c r="K91" s="202"/>
      <c r="L91" s="202"/>
      <c r="M91" s="202"/>
      <c r="N91" s="116">
        <v>0</v>
      </c>
      <c r="O91" s="117">
        <v>0</v>
      </c>
      <c r="P91" s="140">
        <f t="shared" ref="P91:U91" si="33">SUM(P49+P55+P61+P67+P73+P82)</f>
        <v>72</v>
      </c>
      <c r="Q91" s="117">
        <f t="shared" si="33"/>
        <v>72</v>
      </c>
      <c r="R91" s="140">
        <f t="shared" si="33"/>
        <v>36</v>
      </c>
      <c r="S91" s="117">
        <f t="shared" si="33"/>
        <v>108</v>
      </c>
      <c r="T91" s="140">
        <f t="shared" si="33"/>
        <v>24</v>
      </c>
      <c r="U91" s="117">
        <f t="shared" si="33"/>
        <v>48</v>
      </c>
    </row>
    <row r="92" spans="1:21">
      <c r="A92" s="126"/>
      <c r="B92" s="199"/>
      <c r="C92" s="127"/>
      <c r="D92" s="127"/>
      <c r="E92" s="127"/>
      <c r="F92" s="128"/>
      <c r="G92" s="201" t="s">
        <v>180</v>
      </c>
      <c r="H92" s="202"/>
      <c r="I92" s="202"/>
      <c r="J92" s="202"/>
      <c r="K92" s="202"/>
      <c r="L92" s="202"/>
      <c r="M92" s="202"/>
      <c r="N92" s="116">
        <v>0</v>
      </c>
      <c r="O92" s="117">
        <v>0</v>
      </c>
      <c r="P92" s="140">
        <f t="shared" ref="P92:T92" si="34">SUM(P50+P56+P62+P68+P74+P78+P83)</f>
        <v>0</v>
      </c>
      <c r="Q92" s="117">
        <f t="shared" si="34"/>
        <v>216</v>
      </c>
      <c r="R92" s="140">
        <f t="shared" si="34"/>
        <v>0</v>
      </c>
      <c r="S92" s="117">
        <f t="shared" si="34"/>
        <v>360</v>
      </c>
      <c r="T92" s="140">
        <f t="shared" si="34"/>
        <v>144</v>
      </c>
      <c r="U92" s="117">
        <f>SUM(U50+U56+U62+U68+U74+U78+U83+U87)</f>
        <v>288</v>
      </c>
    </row>
    <row r="93" spans="1:21">
      <c r="A93" s="126"/>
      <c r="B93" s="199"/>
      <c r="C93" s="127"/>
      <c r="D93" s="127"/>
      <c r="E93" s="127"/>
      <c r="F93" s="128"/>
      <c r="G93" s="129" t="s">
        <v>181</v>
      </c>
      <c r="H93" s="130"/>
      <c r="I93" s="130"/>
      <c r="J93" s="203"/>
      <c r="K93" s="203"/>
      <c r="L93" s="203"/>
      <c r="M93" s="203"/>
      <c r="N93" s="116">
        <v>0</v>
      </c>
      <c r="O93" s="117">
        <v>3</v>
      </c>
      <c r="P93" s="116">
        <v>0</v>
      </c>
      <c r="Q93" s="117">
        <v>4</v>
      </c>
      <c r="R93" s="116">
        <v>1</v>
      </c>
      <c r="S93" s="117">
        <v>4</v>
      </c>
      <c r="T93" s="116">
        <v>2</v>
      </c>
      <c r="U93" s="117">
        <v>3</v>
      </c>
    </row>
    <row r="94" spans="1:21">
      <c r="A94" s="126"/>
      <c r="B94" s="199"/>
      <c r="C94" s="127"/>
      <c r="D94" s="127"/>
      <c r="E94" s="127"/>
      <c r="F94" s="128"/>
      <c r="G94" s="204" t="s">
        <v>182</v>
      </c>
      <c r="H94" s="205"/>
      <c r="I94" s="205"/>
      <c r="J94" s="205"/>
      <c r="K94" s="205"/>
      <c r="L94" s="205"/>
      <c r="M94" s="205"/>
      <c r="N94" s="116">
        <v>0</v>
      </c>
      <c r="O94" s="183">
        <v>10</v>
      </c>
      <c r="P94" s="116">
        <v>3</v>
      </c>
      <c r="Q94" s="117">
        <v>7</v>
      </c>
      <c r="R94" s="116">
        <v>4</v>
      </c>
      <c r="S94" s="117">
        <v>5</v>
      </c>
      <c r="T94" s="116">
        <v>3</v>
      </c>
      <c r="U94" s="117">
        <v>5</v>
      </c>
    </row>
    <row r="95" spans="1:21">
      <c r="A95" s="126"/>
      <c r="B95" s="199"/>
      <c r="C95" s="126"/>
      <c r="D95" s="126"/>
      <c r="E95" s="126"/>
      <c r="F95" s="128"/>
      <c r="G95" s="129" t="s">
        <v>183</v>
      </c>
      <c r="H95" s="130"/>
      <c r="I95" s="203"/>
      <c r="J95" s="203"/>
      <c r="K95" s="203"/>
      <c r="L95" s="203"/>
      <c r="M95" s="203"/>
      <c r="N95" s="116"/>
      <c r="O95" s="117"/>
      <c r="P95" s="116"/>
      <c r="Q95" s="117"/>
      <c r="R95" s="116"/>
      <c r="S95" s="117"/>
      <c r="T95" s="116"/>
      <c r="U95" s="117"/>
    </row>
    <row r="96" spans="1:21">
      <c r="A96" s="131"/>
      <c r="B96" s="200"/>
      <c r="C96" s="131"/>
      <c r="D96" s="131"/>
      <c r="E96" s="131"/>
      <c r="F96" s="131"/>
      <c r="G96" s="206" t="s">
        <v>59</v>
      </c>
      <c r="H96" s="207"/>
      <c r="I96" s="207"/>
      <c r="J96" s="207"/>
      <c r="K96" s="207"/>
      <c r="L96" s="207"/>
      <c r="M96" s="207"/>
      <c r="N96" s="143"/>
      <c r="O96" s="144">
        <v>1</v>
      </c>
      <c r="P96" s="143"/>
      <c r="Q96" s="152"/>
      <c r="R96" s="143"/>
      <c r="S96" s="152"/>
      <c r="T96" s="143"/>
      <c r="U96" s="152"/>
    </row>
    <row r="98" spans="2:21">
      <c r="B98" s="132" t="s">
        <v>184</v>
      </c>
      <c r="P98" s="145">
        <v>612</v>
      </c>
      <c r="Q98" s="145">
        <v>828</v>
      </c>
      <c r="R98" s="145">
        <v>576</v>
      </c>
      <c r="S98" s="145">
        <v>864</v>
      </c>
      <c r="T98" s="145">
        <v>576</v>
      </c>
      <c r="U98" s="145">
        <v>468</v>
      </c>
    </row>
  </sheetData>
  <mergeCells count="43">
    <mergeCell ref="G94:M94"/>
    <mergeCell ref="I95:M95"/>
    <mergeCell ref="G96:M96"/>
    <mergeCell ref="A2:A7"/>
    <mergeCell ref="B2:B7"/>
    <mergeCell ref="B90:B96"/>
    <mergeCell ref="C3:C7"/>
    <mergeCell ref="D3:D7"/>
    <mergeCell ref="D47:D48"/>
    <mergeCell ref="D53:D54"/>
    <mergeCell ref="D59:D60"/>
    <mergeCell ref="D71:D72"/>
    <mergeCell ref="E3:E7"/>
    <mergeCell ref="F3:F7"/>
    <mergeCell ref="G4:G7"/>
    <mergeCell ref="H5:H7"/>
    <mergeCell ref="G90:M90"/>
    <mergeCell ref="G91:M91"/>
    <mergeCell ref="G92:M92"/>
    <mergeCell ref="J93:M93"/>
    <mergeCell ref="I5:I7"/>
    <mergeCell ref="J5:J7"/>
    <mergeCell ref="K4:K7"/>
    <mergeCell ref="L4:L7"/>
    <mergeCell ref="M4:M7"/>
    <mergeCell ref="H4:J4"/>
    <mergeCell ref="M59:M60"/>
    <mergeCell ref="L53:L54"/>
    <mergeCell ref="M53:M54"/>
    <mergeCell ref="A1:U1"/>
    <mergeCell ref="C2:D2"/>
    <mergeCell ref="E2:M2"/>
    <mergeCell ref="N2:U2"/>
    <mergeCell ref="G3:L3"/>
    <mergeCell ref="N3:O3"/>
    <mergeCell ref="P3:Q3"/>
    <mergeCell ref="R3:S3"/>
    <mergeCell ref="T3:U3"/>
    <mergeCell ref="N6:U6"/>
    <mergeCell ref="N4:O4"/>
    <mergeCell ref="P4:Q4"/>
    <mergeCell ref="R4:S4"/>
    <mergeCell ref="T4:U4"/>
  </mergeCells>
  <pageMargins left="0.23622047244094491" right="0.23622047244094491" top="0.35433070866141736" bottom="0.35433070866141736" header="0.31496062992125984" footer="0.31496062992125984"/>
  <pageSetup paperSize="9" scale="72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showWhiteSpace="0" zoomScale="80" zoomScaleNormal="80" zoomScalePageLayoutView="70" workbookViewId="0">
      <selection activeCell="Z14" sqref="Z14"/>
    </sheetView>
  </sheetViews>
  <sheetFormatPr defaultColWidth="9.140625" defaultRowHeight="15"/>
  <cols>
    <col min="1" max="1" width="9.28515625" style="5" customWidth="1"/>
    <col min="2" max="2" width="35" style="5" customWidth="1"/>
    <col min="3" max="3" width="8.42578125" style="5" customWidth="1"/>
    <col min="4" max="4" width="8.28515625" style="5" customWidth="1"/>
    <col min="5" max="5" width="7.85546875" style="5" customWidth="1"/>
    <col min="6" max="6" width="5.42578125" style="5" customWidth="1"/>
    <col min="7" max="7" width="10.7109375" style="5" customWidth="1"/>
    <col min="8" max="8" width="5.85546875" style="5" customWidth="1"/>
    <col min="9" max="9" width="9.140625" style="5"/>
    <col min="10" max="10" width="5.5703125" style="5" customWidth="1"/>
    <col min="11" max="11" width="5.140625" style="5" customWidth="1"/>
    <col min="12" max="12" width="5.42578125" style="5" customWidth="1"/>
    <col min="13" max="13" width="7.28515625" style="5" customWidth="1"/>
    <col min="14" max="16384" width="9.140625" style="5"/>
  </cols>
  <sheetData>
    <row r="1" spans="1:26" ht="26.25" customHeight="1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6" ht="42" customHeight="1">
      <c r="A2" s="222" t="s">
        <v>1</v>
      </c>
      <c r="B2" s="222" t="s">
        <v>2</v>
      </c>
      <c r="C2" s="224" t="s">
        <v>3</v>
      </c>
      <c r="D2" s="225"/>
      <c r="E2" s="224" t="s">
        <v>4</v>
      </c>
      <c r="F2" s="226"/>
      <c r="G2" s="226"/>
      <c r="H2" s="226"/>
      <c r="I2" s="226"/>
      <c r="J2" s="226"/>
      <c r="K2" s="226"/>
      <c r="L2" s="226"/>
      <c r="M2" s="225"/>
      <c r="N2" s="227" t="s">
        <v>5</v>
      </c>
      <c r="O2" s="228"/>
      <c r="P2" s="228"/>
      <c r="Q2" s="228"/>
      <c r="R2" s="228"/>
      <c r="S2" s="228"/>
      <c r="T2" s="228"/>
      <c r="U2" s="229"/>
      <c r="X2" s="269"/>
      <c r="Y2" s="269"/>
      <c r="Z2" s="270"/>
    </row>
    <row r="3" spans="1:26" ht="26.25" customHeight="1">
      <c r="A3" s="223"/>
      <c r="B3" s="223"/>
      <c r="C3" s="230" t="s">
        <v>6</v>
      </c>
      <c r="D3" s="230" t="s">
        <v>7</v>
      </c>
      <c r="E3" s="232" t="s">
        <v>8</v>
      </c>
      <c r="F3" s="232" t="s">
        <v>9</v>
      </c>
      <c r="G3" s="239" t="s">
        <v>10</v>
      </c>
      <c r="H3" s="240"/>
      <c r="I3" s="240"/>
      <c r="J3" s="240"/>
      <c r="K3" s="240"/>
      <c r="L3" s="241"/>
      <c r="M3" s="7"/>
      <c r="N3" s="219" t="s">
        <v>11</v>
      </c>
      <c r="O3" s="220"/>
      <c r="P3" s="219" t="s">
        <v>12</v>
      </c>
      <c r="Q3" s="220"/>
      <c r="R3" s="219" t="s">
        <v>13</v>
      </c>
      <c r="S3" s="220"/>
      <c r="T3" s="219" t="s">
        <v>14</v>
      </c>
      <c r="U3" s="220"/>
    </row>
    <row r="4" spans="1:26" ht="24.75" customHeight="1">
      <c r="A4" s="223"/>
      <c r="B4" s="223"/>
      <c r="C4" s="231"/>
      <c r="D4" s="231"/>
      <c r="E4" s="233"/>
      <c r="F4" s="233"/>
      <c r="G4" s="230" t="s">
        <v>15</v>
      </c>
      <c r="H4" s="234" t="s">
        <v>16</v>
      </c>
      <c r="I4" s="235"/>
      <c r="J4" s="236"/>
      <c r="K4" s="230" t="s">
        <v>17</v>
      </c>
      <c r="L4" s="232" t="s">
        <v>18</v>
      </c>
      <c r="M4" s="237" t="s">
        <v>19</v>
      </c>
      <c r="N4" s="216"/>
      <c r="O4" s="218"/>
      <c r="P4" s="216"/>
      <c r="Q4" s="218"/>
      <c r="R4" s="216"/>
      <c r="S4" s="218"/>
      <c r="T4" s="216"/>
      <c r="U4" s="218"/>
    </row>
    <row r="5" spans="1:26" ht="15" customHeight="1">
      <c r="A5" s="223"/>
      <c r="B5" s="223"/>
      <c r="C5" s="231"/>
      <c r="D5" s="231"/>
      <c r="E5" s="233"/>
      <c r="F5" s="233"/>
      <c r="G5" s="231"/>
      <c r="H5" s="212" t="s">
        <v>20</v>
      </c>
      <c r="I5" s="212" t="s">
        <v>21</v>
      </c>
      <c r="J5" s="212" t="s">
        <v>22</v>
      </c>
      <c r="K5" s="231"/>
      <c r="L5" s="233"/>
      <c r="M5" s="238"/>
      <c r="N5" s="50" t="s">
        <v>23</v>
      </c>
      <c r="O5" s="50" t="s">
        <v>24</v>
      </c>
      <c r="P5" s="50" t="s">
        <v>23</v>
      </c>
      <c r="Q5" s="50" t="s">
        <v>24</v>
      </c>
      <c r="R5" s="50" t="s">
        <v>23</v>
      </c>
      <c r="S5" s="50" t="s">
        <v>24</v>
      </c>
      <c r="T5" s="50" t="s">
        <v>23</v>
      </c>
      <c r="U5" s="50" t="s">
        <v>24</v>
      </c>
    </row>
    <row r="6" spans="1:26">
      <c r="A6" s="223"/>
      <c r="B6" s="223"/>
      <c r="C6" s="231"/>
      <c r="D6" s="231"/>
      <c r="E6" s="233"/>
      <c r="F6" s="233"/>
      <c r="G6" s="231"/>
      <c r="H6" s="213"/>
      <c r="I6" s="214"/>
      <c r="J6" s="213"/>
      <c r="K6" s="231"/>
      <c r="L6" s="233"/>
      <c r="M6" s="238"/>
      <c r="N6" s="216" t="s">
        <v>25</v>
      </c>
      <c r="O6" s="217"/>
      <c r="P6" s="217"/>
      <c r="Q6" s="217"/>
      <c r="R6" s="217"/>
      <c r="S6" s="217"/>
      <c r="T6" s="217"/>
      <c r="U6" s="218"/>
    </row>
    <row r="7" spans="1:26" ht="54" customHeight="1">
      <c r="A7" s="223"/>
      <c r="B7" s="223"/>
      <c r="C7" s="231"/>
      <c r="D7" s="231"/>
      <c r="E7" s="233"/>
      <c r="F7" s="233"/>
      <c r="G7" s="231"/>
      <c r="H7" s="213"/>
      <c r="I7" s="215"/>
      <c r="J7" s="213"/>
      <c r="K7" s="231"/>
      <c r="L7" s="233"/>
      <c r="M7" s="238"/>
      <c r="N7" s="51">
        <v>17</v>
      </c>
      <c r="O7" s="51">
        <v>24</v>
      </c>
      <c r="P7" s="51">
        <v>17</v>
      </c>
      <c r="Q7" s="51">
        <v>24</v>
      </c>
      <c r="R7" s="51">
        <v>17</v>
      </c>
      <c r="S7" s="51">
        <v>25</v>
      </c>
      <c r="T7" s="51">
        <v>17</v>
      </c>
      <c r="U7" s="51">
        <v>24</v>
      </c>
    </row>
    <row r="8" spans="1:26">
      <c r="A8" s="8" t="s">
        <v>26</v>
      </c>
      <c r="B8" s="9" t="s">
        <v>27</v>
      </c>
      <c r="C8" s="10" t="s">
        <v>28</v>
      </c>
      <c r="D8" s="10" t="s">
        <v>29</v>
      </c>
      <c r="E8" s="11">
        <f>SUM(E9+E18)</f>
        <v>1404</v>
      </c>
      <c r="F8" s="11">
        <f t="shared" ref="F8:U8" si="0">SUM(F9+F18)</f>
        <v>0</v>
      </c>
      <c r="G8" s="11">
        <f t="shared" si="0"/>
        <v>1404</v>
      </c>
      <c r="H8" s="11">
        <f t="shared" si="0"/>
        <v>945</v>
      </c>
      <c r="I8" s="11">
        <f t="shared" si="0"/>
        <v>459</v>
      </c>
      <c r="J8" s="11"/>
      <c r="K8" s="11">
        <f t="shared" si="0"/>
        <v>0</v>
      </c>
      <c r="L8" s="11">
        <f>SUM(L9+L18)</f>
        <v>54</v>
      </c>
      <c r="M8" s="11">
        <f t="shared" si="0"/>
        <v>18</v>
      </c>
      <c r="N8" s="11">
        <f t="shared" si="0"/>
        <v>612</v>
      </c>
      <c r="O8" s="11">
        <f t="shared" si="0"/>
        <v>792</v>
      </c>
      <c r="P8" s="11">
        <f t="shared" si="0"/>
        <v>0</v>
      </c>
      <c r="Q8" s="11">
        <f t="shared" si="0"/>
        <v>0</v>
      </c>
      <c r="R8" s="11">
        <f t="shared" si="0"/>
        <v>0</v>
      </c>
      <c r="S8" s="11">
        <f t="shared" si="0"/>
        <v>0</v>
      </c>
      <c r="T8" s="11">
        <f t="shared" si="0"/>
        <v>0</v>
      </c>
      <c r="U8" s="85">
        <f t="shared" si="0"/>
        <v>0</v>
      </c>
    </row>
    <row r="9" spans="1:26" ht="24">
      <c r="A9" s="12" t="s">
        <v>185</v>
      </c>
      <c r="B9" s="13" t="s">
        <v>186</v>
      </c>
      <c r="C9" s="14" t="s">
        <v>187</v>
      </c>
      <c r="D9" s="14" t="s">
        <v>84</v>
      </c>
      <c r="E9" s="15">
        <f>SUM(E10:E17)</f>
        <v>886</v>
      </c>
      <c r="F9" s="15">
        <f>SUM(F10:F17)</f>
        <v>0</v>
      </c>
      <c r="G9" s="15">
        <f>SUM(G10:G17)</f>
        <v>886</v>
      </c>
      <c r="H9" s="15">
        <f>SUM(H10:H17)</f>
        <v>567</v>
      </c>
      <c r="I9" s="52">
        <f>SUM(I10:I17)</f>
        <v>319</v>
      </c>
      <c r="J9" s="52"/>
      <c r="K9" s="52">
        <f t="shared" ref="K9:U9" si="1">SUM(K10:K17)</f>
        <v>0</v>
      </c>
      <c r="L9" s="52">
        <f t="shared" si="1"/>
        <v>38</v>
      </c>
      <c r="M9" s="52">
        <f t="shared" si="1"/>
        <v>12</v>
      </c>
      <c r="N9" s="53">
        <f t="shared" si="1"/>
        <v>336</v>
      </c>
      <c r="O9" s="54">
        <f t="shared" si="1"/>
        <v>550</v>
      </c>
      <c r="P9" s="53">
        <f t="shared" si="1"/>
        <v>0</v>
      </c>
      <c r="Q9" s="54">
        <f t="shared" si="1"/>
        <v>0</v>
      </c>
      <c r="R9" s="53">
        <f t="shared" si="1"/>
        <v>0</v>
      </c>
      <c r="S9" s="54">
        <f t="shared" si="1"/>
        <v>0</v>
      </c>
      <c r="T9" s="53">
        <f t="shared" si="1"/>
        <v>0</v>
      </c>
      <c r="U9" s="54">
        <f t="shared" si="1"/>
        <v>0</v>
      </c>
    </row>
    <row r="10" spans="1:26">
      <c r="A10" s="16" t="s">
        <v>188</v>
      </c>
      <c r="B10" s="16" t="s">
        <v>31</v>
      </c>
      <c r="C10" s="17"/>
      <c r="D10" s="17" t="s">
        <v>32</v>
      </c>
      <c r="E10" s="18">
        <f>SUM(G10)</f>
        <v>78</v>
      </c>
      <c r="F10" s="18">
        <v>0</v>
      </c>
      <c r="G10" s="18">
        <f>SUM(N10:U10)</f>
        <v>78</v>
      </c>
      <c r="H10" s="18">
        <v>59</v>
      </c>
      <c r="I10" s="55">
        <v>19</v>
      </c>
      <c r="J10" s="56"/>
      <c r="K10" s="56"/>
      <c r="L10" s="163">
        <v>16</v>
      </c>
      <c r="M10" s="163">
        <v>6</v>
      </c>
      <c r="N10" s="58">
        <v>34</v>
      </c>
      <c r="O10" s="59">
        <v>44</v>
      </c>
      <c r="P10" s="60"/>
      <c r="Q10" s="82"/>
      <c r="R10" s="60"/>
      <c r="S10" s="82"/>
      <c r="T10" s="60"/>
      <c r="U10" s="82"/>
    </row>
    <row r="11" spans="1:26">
      <c r="A11" s="19" t="s">
        <v>189</v>
      </c>
      <c r="B11" s="19" t="s">
        <v>34</v>
      </c>
      <c r="C11" s="20" t="s">
        <v>35</v>
      </c>
      <c r="D11" s="20"/>
      <c r="E11" s="21">
        <f t="shared" ref="E11:E17" si="2">SUM(G11+L11+M11)</f>
        <v>117</v>
      </c>
      <c r="F11" s="21">
        <v>0</v>
      </c>
      <c r="G11" s="21">
        <f t="shared" ref="G11:G17" si="3">SUM(N11:U11)</f>
        <v>117</v>
      </c>
      <c r="H11" s="21">
        <v>98</v>
      </c>
      <c r="I11" s="61">
        <v>19</v>
      </c>
      <c r="J11" s="4"/>
      <c r="K11" s="4"/>
      <c r="L11" s="4"/>
      <c r="M11" s="62"/>
      <c r="N11" s="63">
        <v>50</v>
      </c>
      <c r="O11" s="64">
        <v>67</v>
      </c>
      <c r="P11" s="65"/>
      <c r="Q11" s="74"/>
      <c r="R11" s="65"/>
      <c r="S11" s="74"/>
      <c r="T11" s="65"/>
      <c r="U11" s="74"/>
    </row>
    <row r="12" spans="1:26">
      <c r="A12" s="19" t="s">
        <v>190</v>
      </c>
      <c r="B12" s="19" t="s">
        <v>37</v>
      </c>
      <c r="C12" s="20" t="s">
        <v>35</v>
      </c>
      <c r="D12" s="20"/>
      <c r="E12" s="21">
        <f t="shared" si="2"/>
        <v>117</v>
      </c>
      <c r="F12" s="21">
        <v>0</v>
      </c>
      <c r="G12" s="21">
        <f t="shared" si="3"/>
        <v>117</v>
      </c>
      <c r="H12" s="21">
        <v>0</v>
      </c>
      <c r="I12" s="61">
        <v>117</v>
      </c>
      <c r="J12" s="4"/>
      <c r="K12" s="4"/>
      <c r="L12" s="4"/>
      <c r="M12" s="62"/>
      <c r="N12" s="63">
        <v>50</v>
      </c>
      <c r="O12" s="64">
        <v>67</v>
      </c>
      <c r="P12" s="65"/>
      <c r="Q12" s="74"/>
      <c r="R12" s="65"/>
      <c r="S12" s="74"/>
      <c r="T12" s="65"/>
      <c r="U12" s="74"/>
    </row>
    <row r="13" spans="1:26">
      <c r="A13" s="19" t="s">
        <v>191</v>
      </c>
      <c r="B13" s="22" t="s">
        <v>192</v>
      </c>
      <c r="C13" s="23"/>
      <c r="D13" s="17" t="s">
        <v>32</v>
      </c>
      <c r="E13" s="21">
        <f>SUM(G13)</f>
        <v>234</v>
      </c>
      <c r="F13" s="21">
        <v>0</v>
      </c>
      <c r="G13" s="21">
        <f t="shared" si="3"/>
        <v>234</v>
      </c>
      <c r="H13" s="21">
        <v>223</v>
      </c>
      <c r="I13" s="61">
        <v>11</v>
      </c>
      <c r="J13" s="4"/>
      <c r="K13" s="4"/>
      <c r="L13" s="161">
        <v>22</v>
      </c>
      <c r="M13" s="161">
        <v>6</v>
      </c>
      <c r="N13" s="63">
        <v>100</v>
      </c>
      <c r="O13" s="66">
        <v>134</v>
      </c>
      <c r="P13" s="65"/>
      <c r="Q13" s="74"/>
      <c r="R13" s="65"/>
      <c r="S13" s="74"/>
      <c r="T13" s="65"/>
      <c r="U13" s="74"/>
    </row>
    <row r="14" spans="1:26">
      <c r="A14" s="19" t="s">
        <v>193</v>
      </c>
      <c r="B14" s="19" t="s">
        <v>43</v>
      </c>
      <c r="C14" s="20" t="s">
        <v>35</v>
      </c>
      <c r="D14" s="20"/>
      <c r="E14" s="21">
        <f t="shared" si="2"/>
        <v>117</v>
      </c>
      <c r="F14" s="21">
        <v>0</v>
      </c>
      <c r="G14" s="21">
        <f t="shared" si="3"/>
        <v>117</v>
      </c>
      <c r="H14" s="21">
        <v>115</v>
      </c>
      <c r="I14" s="61">
        <v>2</v>
      </c>
      <c r="J14" s="4"/>
      <c r="K14" s="4"/>
      <c r="L14" s="4"/>
      <c r="M14" s="62"/>
      <c r="N14" s="63">
        <v>34</v>
      </c>
      <c r="O14" s="64">
        <v>83</v>
      </c>
      <c r="P14" s="65"/>
      <c r="Q14" s="74"/>
      <c r="R14" s="65"/>
      <c r="S14" s="74"/>
      <c r="T14" s="65"/>
      <c r="U14" s="74"/>
    </row>
    <row r="15" spans="1:26">
      <c r="A15" s="19" t="s">
        <v>194</v>
      </c>
      <c r="B15" s="19" t="s">
        <v>55</v>
      </c>
      <c r="C15" s="20" t="s">
        <v>35</v>
      </c>
      <c r="D15" s="20"/>
      <c r="E15" s="21">
        <f t="shared" si="2"/>
        <v>117</v>
      </c>
      <c r="F15" s="21">
        <v>0</v>
      </c>
      <c r="G15" s="21">
        <f t="shared" si="3"/>
        <v>117</v>
      </c>
      <c r="H15" s="21">
        <v>4</v>
      </c>
      <c r="I15" s="61">
        <v>113</v>
      </c>
      <c r="J15" s="4"/>
      <c r="K15" s="4"/>
      <c r="L15" s="4"/>
      <c r="M15" s="62"/>
      <c r="N15" s="63">
        <v>34</v>
      </c>
      <c r="O15" s="64">
        <v>83</v>
      </c>
      <c r="P15" s="65"/>
      <c r="Q15" s="74"/>
      <c r="R15" s="65"/>
      <c r="S15" s="74"/>
      <c r="T15" s="65"/>
      <c r="U15" s="74"/>
    </row>
    <row r="16" spans="1:26">
      <c r="A16" s="19" t="s">
        <v>195</v>
      </c>
      <c r="B16" s="19" t="s">
        <v>57</v>
      </c>
      <c r="C16" s="20" t="s">
        <v>35</v>
      </c>
      <c r="D16" s="20"/>
      <c r="E16" s="21">
        <f t="shared" si="2"/>
        <v>70</v>
      </c>
      <c r="F16" s="21">
        <v>0</v>
      </c>
      <c r="G16" s="21">
        <f t="shared" si="3"/>
        <v>70</v>
      </c>
      <c r="H16" s="21">
        <v>50</v>
      </c>
      <c r="I16" s="61">
        <v>20</v>
      </c>
      <c r="J16" s="4"/>
      <c r="K16" s="4"/>
      <c r="L16" s="4"/>
      <c r="M16" s="62"/>
      <c r="N16" s="116">
        <v>34</v>
      </c>
      <c r="O16" s="64">
        <v>36</v>
      </c>
      <c r="P16" s="65"/>
      <c r="Q16" s="74"/>
      <c r="R16" s="65"/>
      <c r="S16" s="74"/>
      <c r="T16" s="65"/>
      <c r="U16" s="74"/>
    </row>
    <row r="17" spans="1:21">
      <c r="A17" s="24" t="s">
        <v>196</v>
      </c>
      <c r="B17" s="24" t="s">
        <v>197</v>
      </c>
      <c r="C17" s="25" t="s">
        <v>60</v>
      </c>
      <c r="D17" s="25"/>
      <c r="E17" s="26">
        <f t="shared" si="2"/>
        <v>36</v>
      </c>
      <c r="F17" s="26">
        <v>0</v>
      </c>
      <c r="G17" s="26">
        <f t="shared" si="3"/>
        <v>36</v>
      </c>
      <c r="H17" s="26">
        <v>18</v>
      </c>
      <c r="I17" s="67">
        <v>18</v>
      </c>
      <c r="J17" s="68"/>
      <c r="K17" s="68"/>
      <c r="L17" s="68"/>
      <c r="M17" s="69"/>
      <c r="N17" s="70"/>
      <c r="O17" s="71">
        <v>36</v>
      </c>
      <c r="P17" s="70"/>
      <c r="Q17" s="84"/>
      <c r="R17" s="70"/>
      <c r="S17" s="84"/>
      <c r="T17" s="70"/>
      <c r="U17" s="84"/>
    </row>
    <row r="18" spans="1:21">
      <c r="A18" s="242" t="s">
        <v>198</v>
      </c>
      <c r="B18" s="243"/>
      <c r="C18" s="27" t="s">
        <v>63</v>
      </c>
      <c r="D18" s="27" t="s">
        <v>145</v>
      </c>
      <c r="E18" s="15">
        <f t="shared" ref="E18:U18" si="4">SUM(E19:E28)</f>
        <v>518</v>
      </c>
      <c r="F18" s="15">
        <f t="shared" si="4"/>
        <v>0</v>
      </c>
      <c r="G18" s="15">
        <f t="shared" si="4"/>
        <v>518</v>
      </c>
      <c r="H18" s="15">
        <f t="shared" si="4"/>
        <v>378</v>
      </c>
      <c r="I18" s="52">
        <f t="shared" si="4"/>
        <v>140</v>
      </c>
      <c r="J18" s="52"/>
      <c r="K18" s="52">
        <f t="shared" si="4"/>
        <v>0</v>
      </c>
      <c r="L18" s="52">
        <f t="shared" si="4"/>
        <v>16</v>
      </c>
      <c r="M18" s="52">
        <f t="shared" si="4"/>
        <v>6</v>
      </c>
      <c r="N18" s="53">
        <f t="shared" si="4"/>
        <v>276</v>
      </c>
      <c r="O18" s="54">
        <f t="shared" si="4"/>
        <v>242</v>
      </c>
      <c r="P18" s="53">
        <f t="shared" si="4"/>
        <v>0</v>
      </c>
      <c r="Q18" s="54">
        <f t="shared" si="4"/>
        <v>0</v>
      </c>
      <c r="R18" s="53">
        <f t="shared" si="4"/>
        <v>0</v>
      </c>
      <c r="S18" s="54">
        <f t="shared" si="4"/>
        <v>0</v>
      </c>
      <c r="T18" s="53">
        <f t="shared" si="4"/>
        <v>0</v>
      </c>
      <c r="U18" s="54">
        <f t="shared" si="4"/>
        <v>0</v>
      </c>
    </row>
    <row r="19" spans="1:21">
      <c r="A19" s="16" t="s">
        <v>199</v>
      </c>
      <c r="B19" s="16" t="s">
        <v>200</v>
      </c>
      <c r="C19" s="20" t="s">
        <v>35</v>
      </c>
      <c r="D19" s="17"/>
      <c r="E19" s="18">
        <f t="shared" ref="E19:E28" si="5">SUM(G19+L19+M19)</f>
        <v>100</v>
      </c>
      <c r="F19" s="18">
        <v>0</v>
      </c>
      <c r="G19" s="18">
        <f>SUM(N19:U19)</f>
        <v>100</v>
      </c>
      <c r="H19" s="18">
        <v>34</v>
      </c>
      <c r="I19" s="55">
        <v>66</v>
      </c>
      <c r="J19" s="56"/>
      <c r="K19" s="56"/>
      <c r="L19" s="56"/>
      <c r="M19" s="57"/>
      <c r="N19" s="58">
        <v>50</v>
      </c>
      <c r="O19" s="72">
        <v>50</v>
      </c>
      <c r="P19" s="60"/>
      <c r="Q19" s="82"/>
      <c r="R19" s="60"/>
      <c r="S19" s="82"/>
      <c r="T19" s="60"/>
      <c r="U19" s="82"/>
    </row>
    <row r="20" spans="1:21">
      <c r="A20" s="19" t="s">
        <v>201</v>
      </c>
      <c r="B20" s="19" t="s">
        <v>45</v>
      </c>
      <c r="C20" s="20" t="s">
        <v>35</v>
      </c>
      <c r="D20" s="21"/>
      <c r="E20" s="21">
        <f t="shared" si="5"/>
        <v>78</v>
      </c>
      <c r="F20" s="21">
        <v>0</v>
      </c>
      <c r="G20" s="21">
        <f t="shared" ref="G20:G28" si="6">SUM(N20:U20)</f>
        <v>78</v>
      </c>
      <c r="H20" s="21">
        <v>58</v>
      </c>
      <c r="I20" s="61">
        <v>20</v>
      </c>
      <c r="J20" s="4"/>
      <c r="K20" s="4"/>
      <c r="L20" s="4"/>
      <c r="M20" s="62"/>
      <c r="N20" s="63">
        <v>34</v>
      </c>
      <c r="O20" s="64">
        <v>44</v>
      </c>
      <c r="P20" s="65"/>
      <c r="Q20" s="74"/>
      <c r="R20" s="65"/>
      <c r="S20" s="74"/>
      <c r="T20" s="65"/>
      <c r="U20" s="74"/>
    </row>
    <row r="21" spans="1:21">
      <c r="A21" s="19" t="s">
        <v>202</v>
      </c>
      <c r="B21" s="19" t="s">
        <v>203</v>
      </c>
      <c r="C21" s="20" t="s">
        <v>35</v>
      </c>
      <c r="D21" s="20"/>
      <c r="E21" s="21">
        <f t="shared" si="5"/>
        <v>72</v>
      </c>
      <c r="F21" s="21">
        <v>0</v>
      </c>
      <c r="G21" s="21">
        <f t="shared" si="6"/>
        <v>72</v>
      </c>
      <c r="H21" s="21">
        <v>60</v>
      </c>
      <c r="I21" s="61">
        <v>12</v>
      </c>
      <c r="J21" s="4"/>
      <c r="K21" s="4"/>
      <c r="L21" s="4"/>
      <c r="M21" s="62"/>
      <c r="N21" s="63">
        <v>34</v>
      </c>
      <c r="O21" s="64">
        <v>38</v>
      </c>
      <c r="P21" s="65"/>
      <c r="Q21" s="74"/>
      <c r="R21" s="65"/>
      <c r="S21" s="74"/>
      <c r="T21" s="65"/>
      <c r="U21" s="74"/>
    </row>
    <row r="22" spans="1:21">
      <c r="A22" s="19" t="s">
        <v>204</v>
      </c>
      <c r="B22" s="19" t="s">
        <v>205</v>
      </c>
      <c r="C22" s="20"/>
      <c r="D22" s="17" t="s">
        <v>32</v>
      </c>
      <c r="E22" s="21">
        <f>SUM(G22)</f>
        <v>85</v>
      </c>
      <c r="F22" s="21">
        <v>0</v>
      </c>
      <c r="G22" s="21">
        <f t="shared" si="6"/>
        <v>85</v>
      </c>
      <c r="H22" s="21">
        <v>73</v>
      </c>
      <c r="I22" s="61">
        <v>12</v>
      </c>
      <c r="J22" s="4"/>
      <c r="K22" s="4"/>
      <c r="L22" s="161">
        <v>16</v>
      </c>
      <c r="M22" s="161">
        <v>6</v>
      </c>
      <c r="N22" s="63">
        <v>50</v>
      </c>
      <c r="O22" s="66">
        <v>35</v>
      </c>
      <c r="P22" s="65"/>
      <c r="Q22" s="74"/>
      <c r="R22" s="65"/>
      <c r="S22" s="74"/>
      <c r="T22" s="65"/>
      <c r="U22" s="74"/>
    </row>
    <row r="23" spans="1:21">
      <c r="A23" s="28" t="s">
        <v>206</v>
      </c>
      <c r="B23" s="19" t="s">
        <v>207</v>
      </c>
      <c r="C23" s="21"/>
      <c r="D23" s="20"/>
      <c r="E23" s="21"/>
      <c r="F23" s="21"/>
      <c r="G23" s="21"/>
      <c r="H23" s="21"/>
      <c r="I23" s="73"/>
      <c r="J23" s="4"/>
      <c r="K23" s="4"/>
      <c r="L23" s="4"/>
      <c r="M23" s="62"/>
      <c r="N23" s="65"/>
      <c r="O23" s="74"/>
      <c r="P23" s="65"/>
      <c r="Q23" s="74"/>
      <c r="R23" s="65"/>
      <c r="S23" s="74"/>
      <c r="T23" s="65"/>
      <c r="U23" s="74"/>
    </row>
    <row r="24" spans="1:21">
      <c r="A24" s="28" t="s">
        <v>208</v>
      </c>
      <c r="B24" s="19" t="s">
        <v>49</v>
      </c>
      <c r="C24" s="20"/>
      <c r="D24" s="21"/>
      <c r="E24" s="21">
        <f t="shared" si="5"/>
        <v>36</v>
      </c>
      <c r="F24" s="21">
        <v>0</v>
      </c>
      <c r="G24" s="21">
        <f t="shared" si="6"/>
        <v>36</v>
      </c>
      <c r="H24" s="21">
        <v>31</v>
      </c>
      <c r="I24" s="61">
        <v>5</v>
      </c>
      <c r="J24" s="4"/>
      <c r="K24" s="4"/>
      <c r="L24" s="4"/>
      <c r="M24" s="62"/>
      <c r="N24" s="63">
        <v>36</v>
      </c>
      <c r="O24" s="74"/>
      <c r="P24" s="65"/>
      <c r="Q24" s="74"/>
      <c r="R24" s="65"/>
      <c r="S24" s="74"/>
      <c r="T24" s="65"/>
      <c r="U24" s="74"/>
    </row>
    <row r="25" spans="1:21">
      <c r="A25" s="28" t="s">
        <v>209</v>
      </c>
      <c r="B25" s="19" t="s">
        <v>51</v>
      </c>
      <c r="C25" s="20"/>
      <c r="D25" s="21"/>
      <c r="E25" s="21">
        <f t="shared" si="5"/>
        <v>36</v>
      </c>
      <c r="F25" s="21">
        <v>0</v>
      </c>
      <c r="G25" s="21">
        <f t="shared" si="6"/>
        <v>36</v>
      </c>
      <c r="H25" s="21">
        <v>31</v>
      </c>
      <c r="I25" s="61">
        <v>5</v>
      </c>
      <c r="J25" s="4"/>
      <c r="K25" s="4"/>
      <c r="L25" s="4"/>
      <c r="M25" s="62"/>
      <c r="N25" s="65"/>
      <c r="O25" s="117">
        <v>36</v>
      </c>
      <c r="P25" s="65"/>
      <c r="Q25" s="74"/>
      <c r="R25" s="65"/>
      <c r="S25" s="74"/>
      <c r="T25" s="65"/>
      <c r="U25" s="74"/>
    </row>
    <row r="26" spans="1:21">
      <c r="A26" s="28" t="s">
        <v>210</v>
      </c>
      <c r="B26" s="19" t="s">
        <v>53</v>
      </c>
      <c r="C26" s="20"/>
      <c r="D26" s="21"/>
      <c r="E26" s="21">
        <f t="shared" si="5"/>
        <v>36</v>
      </c>
      <c r="F26" s="21">
        <v>0</v>
      </c>
      <c r="G26" s="21">
        <f t="shared" si="6"/>
        <v>36</v>
      </c>
      <c r="H26" s="21">
        <v>28</v>
      </c>
      <c r="I26" s="61">
        <v>8</v>
      </c>
      <c r="J26" s="4"/>
      <c r="K26" s="4"/>
      <c r="L26" s="4"/>
      <c r="M26" s="62"/>
      <c r="N26" s="63">
        <v>36</v>
      </c>
      <c r="O26" s="74"/>
      <c r="P26" s="65"/>
      <c r="Q26" s="74"/>
      <c r="R26" s="65"/>
      <c r="S26" s="74"/>
      <c r="T26" s="65"/>
      <c r="U26" s="74"/>
    </row>
    <row r="27" spans="1:21">
      <c r="A27" s="28" t="s">
        <v>211</v>
      </c>
      <c r="B27" s="19" t="s">
        <v>47</v>
      </c>
      <c r="C27" s="20" t="s">
        <v>60</v>
      </c>
      <c r="D27" s="21"/>
      <c r="E27" s="21">
        <f t="shared" si="5"/>
        <v>36</v>
      </c>
      <c r="F27" s="21">
        <v>0</v>
      </c>
      <c r="G27" s="21">
        <f t="shared" si="6"/>
        <v>36</v>
      </c>
      <c r="H27" s="21">
        <v>29</v>
      </c>
      <c r="I27" s="61">
        <v>7</v>
      </c>
      <c r="J27" s="4"/>
      <c r="K27" s="4"/>
      <c r="L27" s="4"/>
      <c r="M27" s="62"/>
      <c r="N27" s="75">
        <v>36</v>
      </c>
      <c r="O27" s="74"/>
      <c r="P27" s="65"/>
      <c r="Q27" s="74"/>
      <c r="R27" s="65"/>
      <c r="S27" s="74"/>
      <c r="T27" s="65"/>
      <c r="U27" s="74"/>
    </row>
    <row r="28" spans="1:21">
      <c r="A28" s="29" t="s">
        <v>212</v>
      </c>
      <c r="B28" s="24" t="s">
        <v>213</v>
      </c>
      <c r="C28" s="20" t="s">
        <v>60</v>
      </c>
      <c r="D28" s="26"/>
      <c r="E28" s="26">
        <f t="shared" si="5"/>
        <v>39</v>
      </c>
      <c r="F28" s="26">
        <v>0</v>
      </c>
      <c r="G28" s="26">
        <f t="shared" si="6"/>
        <v>39</v>
      </c>
      <c r="H28" s="26">
        <v>34</v>
      </c>
      <c r="I28" s="67">
        <v>5</v>
      </c>
      <c r="J28" s="68"/>
      <c r="K28" s="68"/>
      <c r="L28" s="68"/>
      <c r="M28" s="69"/>
      <c r="N28" s="70"/>
      <c r="O28" s="71">
        <v>39</v>
      </c>
      <c r="P28" s="70"/>
      <c r="Q28" s="84"/>
      <c r="R28" s="70"/>
      <c r="S28" s="84"/>
      <c r="T28" s="70"/>
      <c r="U28" s="84"/>
    </row>
    <row r="29" spans="1:21" ht="24.75" thickBot="1">
      <c r="A29" s="30" t="s">
        <v>61</v>
      </c>
      <c r="B29" s="31" t="s">
        <v>62</v>
      </c>
      <c r="C29" s="32" t="s">
        <v>63</v>
      </c>
      <c r="D29" s="11"/>
      <c r="E29" s="11">
        <f>SUM(E30:E34)</f>
        <v>514</v>
      </c>
      <c r="F29" s="11">
        <f t="shared" ref="F29:U29" si="7">SUM(F30:F34)</f>
        <v>78</v>
      </c>
      <c r="G29" s="11">
        <f t="shared" si="7"/>
        <v>436</v>
      </c>
      <c r="H29" s="11">
        <f t="shared" si="7"/>
        <v>108</v>
      </c>
      <c r="I29" s="11">
        <f t="shared" si="7"/>
        <v>328</v>
      </c>
      <c r="J29" s="11"/>
      <c r="K29" s="11">
        <f t="shared" si="7"/>
        <v>0</v>
      </c>
      <c r="L29" s="11">
        <f t="shared" si="7"/>
        <v>0</v>
      </c>
      <c r="M29" s="11">
        <f t="shared" si="7"/>
        <v>0</v>
      </c>
      <c r="N29" s="11">
        <f t="shared" si="7"/>
        <v>0</v>
      </c>
      <c r="O29" s="76">
        <f t="shared" si="7"/>
        <v>0</v>
      </c>
      <c r="P29" s="77">
        <f t="shared" si="7"/>
        <v>152</v>
      </c>
      <c r="Q29" s="85">
        <f t="shared" si="7"/>
        <v>64</v>
      </c>
      <c r="R29" s="101">
        <f t="shared" si="7"/>
        <v>106</v>
      </c>
      <c r="S29" s="76">
        <f t="shared" si="7"/>
        <v>44</v>
      </c>
      <c r="T29" s="77">
        <f t="shared" si="7"/>
        <v>124</v>
      </c>
      <c r="U29" s="85">
        <f t="shared" si="7"/>
        <v>24</v>
      </c>
    </row>
    <row r="30" spans="1:21">
      <c r="A30" s="33" t="s">
        <v>64</v>
      </c>
      <c r="B30" s="16" t="s">
        <v>65</v>
      </c>
      <c r="C30" s="17" t="s">
        <v>60</v>
      </c>
      <c r="D30" s="18"/>
      <c r="E30" s="18">
        <f>SUM(F30:G30)</f>
        <v>42</v>
      </c>
      <c r="F30" s="18">
        <v>6</v>
      </c>
      <c r="G30" s="18">
        <v>36</v>
      </c>
      <c r="H30" s="18">
        <v>36</v>
      </c>
      <c r="I30" s="56">
        <v>0</v>
      </c>
      <c r="J30" s="56"/>
      <c r="K30" s="56"/>
      <c r="L30" s="56"/>
      <c r="M30" s="57"/>
      <c r="N30" s="60"/>
      <c r="O30" s="78"/>
      <c r="P30" s="157">
        <v>42</v>
      </c>
      <c r="Q30" s="159"/>
      <c r="R30" s="158"/>
      <c r="S30" s="78"/>
      <c r="T30" s="60"/>
      <c r="U30" s="82"/>
    </row>
    <row r="31" spans="1:21">
      <c r="A31" s="28" t="s">
        <v>66</v>
      </c>
      <c r="B31" s="19" t="s">
        <v>43</v>
      </c>
      <c r="C31" s="20" t="s">
        <v>60</v>
      </c>
      <c r="D31" s="21"/>
      <c r="E31" s="21">
        <f t="shared" ref="E31:E34" si="8">SUM(F31:G31)</f>
        <v>42</v>
      </c>
      <c r="F31" s="21">
        <v>6</v>
      </c>
      <c r="G31" s="21">
        <v>36</v>
      </c>
      <c r="H31" s="21">
        <v>36</v>
      </c>
      <c r="I31" s="4">
        <v>0</v>
      </c>
      <c r="J31" s="4"/>
      <c r="K31" s="4"/>
      <c r="L31" s="4"/>
      <c r="M31" s="62"/>
      <c r="N31" s="65"/>
      <c r="O31" s="79"/>
      <c r="P31" s="75">
        <v>42</v>
      </c>
      <c r="Q31" s="74"/>
      <c r="R31" s="103"/>
      <c r="S31" s="79"/>
      <c r="T31" s="65"/>
      <c r="U31" s="74"/>
    </row>
    <row r="32" spans="1:21" ht="24">
      <c r="A32" s="28" t="s">
        <v>67</v>
      </c>
      <c r="B32" s="22" t="s">
        <v>68</v>
      </c>
      <c r="C32" s="20" t="s">
        <v>69</v>
      </c>
      <c r="D32" s="21"/>
      <c r="E32" s="21">
        <f t="shared" si="8"/>
        <v>194</v>
      </c>
      <c r="F32" s="21">
        <v>30</v>
      </c>
      <c r="G32" s="21">
        <v>164</v>
      </c>
      <c r="H32" s="21">
        <v>0</v>
      </c>
      <c r="I32" s="4">
        <v>164</v>
      </c>
      <c r="J32" s="4"/>
      <c r="K32" s="4"/>
      <c r="L32" s="4"/>
      <c r="M32" s="62"/>
      <c r="N32" s="65"/>
      <c r="O32" s="79"/>
      <c r="P32" s="63">
        <v>34</v>
      </c>
      <c r="Q32" s="104">
        <v>30</v>
      </c>
      <c r="R32" s="170">
        <v>60</v>
      </c>
      <c r="S32" s="88">
        <v>24</v>
      </c>
      <c r="T32" s="75">
        <v>46</v>
      </c>
      <c r="U32" s="74"/>
    </row>
    <row r="33" spans="1:21">
      <c r="A33" s="28" t="s">
        <v>70</v>
      </c>
      <c r="B33" s="19" t="s">
        <v>55</v>
      </c>
      <c r="C33" s="20" t="s">
        <v>71</v>
      </c>
      <c r="D33" s="21"/>
      <c r="E33" s="21">
        <f t="shared" si="8"/>
        <v>194</v>
      </c>
      <c r="F33" s="21">
        <v>30</v>
      </c>
      <c r="G33" s="21">
        <v>164</v>
      </c>
      <c r="H33" s="21">
        <v>0</v>
      </c>
      <c r="I33" s="4">
        <v>164</v>
      </c>
      <c r="J33" s="4"/>
      <c r="K33" s="4"/>
      <c r="L33" s="4"/>
      <c r="M33" s="62"/>
      <c r="N33" s="65"/>
      <c r="O33" s="79"/>
      <c r="P33" s="63">
        <v>34</v>
      </c>
      <c r="Q33" s="104">
        <v>34</v>
      </c>
      <c r="R33" s="170">
        <v>46</v>
      </c>
      <c r="S33" s="88">
        <v>20</v>
      </c>
      <c r="T33" s="105">
        <v>36</v>
      </c>
      <c r="U33" s="64">
        <v>24</v>
      </c>
    </row>
    <row r="34" spans="1:21">
      <c r="A34" s="29" t="s">
        <v>72</v>
      </c>
      <c r="B34" s="24" t="s">
        <v>73</v>
      </c>
      <c r="C34" s="25" t="s">
        <v>60</v>
      </c>
      <c r="D34" s="26"/>
      <c r="E34" s="26">
        <f t="shared" si="8"/>
        <v>42</v>
      </c>
      <c r="F34" s="26">
        <v>6</v>
      </c>
      <c r="G34" s="26">
        <v>36</v>
      </c>
      <c r="H34" s="26">
        <v>36</v>
      </c>
      <c r="I34" s="68">
        <v>0</v>
      </c>
      <c r="J34" s="68"/>
      <c r="K34" s="68"/>
      <c r="L34" s="68"/>
      <c r="M34" s="69"/>
      <c r="N34" s="70"/>
      <c r="O34" s="80"/>
      <c r="P34" s="81"/>
      <c r="Q34" s="106"/>
      <c r="R34" s="107"/>
      <c r="S34" s="80"/>
      <c r="T34" s="108">
        <v>42</v>
      </c>
      <c r="U34" s="106"/>
    </row>
    <row r="35" spans="1:21" ht="24">
      <c r="A35" s="30" t="s">
        <v>74</v>
      </c>
      <c r="B35" s="31" t="s">
        <v>75</v>
      </c>
      <c r="C35" s="32" t="s">
        <v>76</v>
      </c>
      <c r="D35" s="11"/>
      <c r="E35" s="11">
        <f>SUM(E36:E37)</f>
        <v>210</v>
      </c>
      <c r="F35" s="11">
        <f>SUM(F36:F37)</f>
        <v>30</v>
      </c>
      <c r="G35" s="11">
        <f>SUM(G36:G37)</f>
        <v>180</v>
      </c>
      <c r="H35" s="11">
        <f t="shared" ref="H35:U35" si="9">SUM(H36:H37)</f>
        <v>141</v>
      </c>
      <c r="I35" s="11">
        <f t="shared" si="9"/>
        <v>39</v>
      </c>
      <c r="J35" s="11"/>
      <c r="K35" s="11">
        <f t="shared" si="9"/>
        <v>0</v>
      </c>
      <c r="L35" s="11">
        <f t="shared" si="9"/>
        <v>0</v>
      </c>
      <c r="M35" s="11">
        <f t="shared" si="9"/>
        <v>0</v>
      </c>
      <c r="N35" s="11">
        <f t="shared" si="9"/>
        <v>0</v>
      </c>
      <c r="O35" s="11">
        <f t="shared" si="9"/>
        <v>0</v>
      </c>
      <c r="P35" s="11">
        <f t="shared" si="9"/>
        <v>34</v>
      </c>
      <c r="Q35" s="11">
        <f t="shared" si="9"/>
        <v>50</v>
      </c>
      <c r="R35" s="11">
        <f t="shared" si="9"/>
        <v>126</v>
      </c>
      <c r="S35" s="11">
        <f t="shared" si="9"/>
        <v>0</v>
      </c>
      <c r="T35" s="11">
        <f t="shared" si="9"/>
        <v>0</v>
      </c>
      <c r="U35" s="11">
        <f t="shared" si="9"/>
        <v>0</v>
      </c>
    </row>
    <row r="36" spans="1:21">
      <c r="A36" s="33" t="s">
        <v>77</v>
      </c>
      <c r="B36" s="16" t="s">
        <v>51</v>
      </c>
      <c r="C36" s="17" t="s">
        <v>78</v>
      </c>
      <c r="D36" s="18"/>
      <c r="E36" s="18">
        <f>SUM(F36:G36)</f>
        <v>168</v>
      </c>
      <c r="F36" s="18">
        <v>24</v>
      </c>
      <c r="G36" s="18">
        <v>144</v>
      </c>
      <c r="H36" s="18">
        <v>111</v>
      </c>
      <c r="I36" s="56">
        <v>33</v>
      </c>
      <c r="J36" s="56"/>
      <c r="K36" s="56"/>
      <c r="L36" s="56"/>
      <c r="M36" s="57"/>
      <c r="N36" s="60"/>
      <c r="O36" s="82"/>
      <c r="P36" s="58">
        <v>34</v>
      </c>
      <c r="Q36" s="109">
        <v>50</v>
      </c>
      <c r="R36" s="153">
        <v>84</v>
      </c>
      <c r="S36" s="186"/>
      <c r="T36" s="60"/>
      <c r="U36" s="82"/>
    </row>
    <row r="37" spans="1:21">
      <c r="A37" s="29" t="s">
        <v>79</v>
      </c>
      <c r="B37" s="34" t="s">
        <v>80</v>
      </c>
      <c r="C37" s="25" t="s">
        <v>60</v>
      </c>
      <c r="D37" s="26"/>
      <c r="E37" s="26">
        <f>SUM(F37:G37)</f>
        <v>42</v>
      </c>
      <c r="F37" s="26">
        <v>6</v>
      </c>
      <c r="G37" s="26">
        <v>36</v>
      </c>
      <c r="H37" s="26">
        <v>30</v>
      </c>
      <c r="I37" s="83">
        <v>6</v>
      </c>
      <c r="J37" s="68"/>
      <c r="K37" s="68"/>
      <c r="L37" s="68"/>
      <c r="M37" s="69"/>
      <c r="N37" s="70"/>
      <c r="O37" s="84"/>
      <c r="P37" s="70"/>
      <c r="Q37" s="84"/>
      <c r="R37" s="111">
        <v>42</v>
      </c>
      <c r="S37" s="84"/>
      <c r="T37" s="70"/>
      <c r="U37" s="84"/>
    </row>
    <row r="38" spans="1:21">
      <c r="A38" s="35" t="s">
        <v>81</v>
      </c>
      <c r="B38" s="36" t="s">
        <v>82</v>
      </c>
      <c r="C38" s="11" t="s">
        <v>83</v>
      </c>
      <c r="D38" s="11" t="s">
        <v>84</v>
      </c>
      <c r="E38" s="11">
        <f>SUM(E39:E50)</f>
        <v>942</v>
      </c>
      <c r="F38" s="11">
        <f>SUM(F39:F50)</f>
        <v>146</v>
      </c>
      <c r="G38" s="11">
        <f>SUM(G39:G50)</f>
        <v>796</v>
      </c>
      <c r="H38" s="11">
        <f>SUM(H39:H50)</f>
        <v>438</v>
      </c>
      <c r="I38" s="76">
        <f>SUM(I39:I50)</f>
        <v>358</v>
      </c>
      <c r="J38" s="76"/>
      <c r="K38" s="76"/>
      <c r="L38" s="76">
        <f t="shared" ref="L38:U38" si="10">SUM(L39:L50)</f>
        <v>12</v>
      </c>
      <c r="M38" s="76">
        <f t="shared" si="10"/>
        <v>12</v>
      </c>
      <c r="N38" s="77">
        <f t="shared" si="10"/>
        <v>0</v>
      </c>
      <c r="O38" s="85">
        <f t="shared" si="10"/>
        <v>0</v>
      </c>
      <c r="P38" s="76">
        <f t="shared" si="10"/>
        <v>146</v>
      </c>
      <c r="Q38" s="85">
        <f t="shared" si="10"/>
        <v>306</v>
      </c>
      <c r="R38" s="76">
        <f t="shared" si="10"/>
        <v>182</v>
      </c>
      <c r="S38" s="85">
        <f t="shared" si="10"/>
        <v>122</v>
      </c>
      <c r="T38" s="76">
        <f t="shared" si="10"/>
        <v>108</v>
      </c>
      <c r="U38" s="85">
        <f t="shared" si="10"/>
        <v>78</v>
      </c>
    </row>
    <row r="39" spans="1:21" ht="24">
      <c r="A39" s="16" t="s">
        <v>85</v>
      </c>
      <c r="B39" s="37" t="s">
        <v>86</v>
      </c>
      <c r="C39" s="17" t="s">
        <v>35</v>
      </c>
      <c r="D39" s="37"/>
      <c r="E39" s="18">
        <f>SUM(F39:G39)</f>
        <v>80</v>
      </c>
      <c r="F39" s="18">
        <v>12</v>
      </c>
      <c r="G39" s="18">
        <v>68</v>
      </c>
      <c r="H39" s="18">
        <v>36</v>
      </c>
      <c r="I39" s="56">
        <v>32</v>
      </c>
      <c r="J39" s="56"/>
      <c r="K39" s="56"/>
      <c r="L39" s="56"/>
      <c r="M39" s="57"/>
      <c r="N39" s="60"/>
      <c r="O39" s="82"/>
      <c r="P39" s="60"/>
      <c r="Q39" s="72">
        <v>80</v>
      </c>
      <c r="R39" s="60"/>
      <c r="S39" s="82"/>
      <c r="T39" s="60"/>
      <c r="U39" s="82"/>
    </row>
    <row r="40" spans="1:21" ht="24">
      <c r="A40" s="19" t="s">
        <v>87</v>
      </c>
      <c r="B40" s="22" t="s">
        <v>88</v>
      </c>
      <c r="C40" s="17" t="s">
        <v>35</v>
      </c>
      <c r="D40" s="22"/>
      <c r="E40" s="21">
        <f t="shared" ref="E40:E50" si="11">SUM(F40:G40)</f>
        <v>114</v>
      </c>
      <c r="F40" s="21">
        <v>18</v>
      </c>
      <c r="G40" s="21">
        <v>96</v>
      </c>
      <c r="H40" s="21">
        <v>62</v>
      </c>
      <c r="I40" s="4">
        <v>34</v>
      </c>
      <c r="J40" s="4"/>
      <c r="K40" s="4"/>
      <c r="L40" s="4"/>
      <c r="M40" s="62"/>
      <c r="N40" s="65"/>
      <c r="O40" s="74"/>
      <c r="P40" s="90">
        <v>46</v>
      </c>
      <c r="Q40" s="113">
        <v>68</v>
      </c>
      <c r="R40" s="65"/>
      <c r="S40" s="87"/>
      <c r="T40" s="65"/>
      <c r="U40" s="74"/>
    </row>
    <row r="41" spans="1:21">
      <c r="A41" s="19" t="s">
        <v>89</v>
      </c>
      <c r="B41" s="22" t="s">
        <v>90</v>
      </c>
      <c r="C41" s="17" t="s">
        <v>35</v>
      </c>
      <c r="D41" s="20"/>
      <c r="E41" s="21">
        <f t="shared" si="11"/>
        <v>76</v>
      </c>
      <c r="F41" s="21">
        <v>12</v>
      </c>
      <c r="G41" s="21">
        <v>64</v>
      </c>
      <c r="H41" s="21">
        <v>36</v>
      </c>
      <c r="I41" s="4">
        <v>28</v>
      </c>
      <c r="J41" s="4"/>
      <c r="K41" s="4"/>
      <c r="L41" s="4"/>
      <c r="M41" s="62"/>
      <c r="N41" s="86"/>
      <c r="O41" s="87"/>
      <c r="P41" s="63">
        <v>32</v>
      </c>
      <c r="Q41" s="64">
        <v>44</v>
      </c>
      <c r="R41" s="65"/>
      <c r="S41" s="74"/>
      <c r="T41" s="65"/>
      <c r="U41" s="74"/>
    </row>
    <row r="42" spans="1:21">
      <c r="A42" s="19" t="s">
        <v>91</v>
      </c>
      <c r="B42" s="22" t="s">
        <v>92</v>
      </c>
      <c r="C42" s="17" t="s">
        <v>60</v>
      </c>
      <c r="D42" s="22"/>
      <c r="E42" s="21">
        <f t="shared" si="11"/>
        <v>76</v>
      </c>
      <c r="F42" s="21">
        <v>12</v>
      </c>
      <c r="G42" s="21">
        <v>64</v>
      </c>
      <c r="H42" s="21">
        <v>30</v>
      </c>
      <c r="I42" s="4">
        <v>34</v>
      </c>
      <c r="J42" s="4"/>
      <c r="K42" s="4"/>
      <c r="L42" s="4"/>
      <c r="M42" s="62"/>
      <c r="N42" s="65"/>
      <c r="O42" s="74"/>
      <c r="P42" s="65"/>
      <c r="Q42" s="74"/>
      <c r="R42" s="75">
        <v>76</v>
      </c>
      <c r="S42" s="74"/>
      <c r="T42" s="65"/>
      <c r="U42" s="74"/>
    </row>
    <row r="43" spans="1:21" ht="24">
      <c r="A43" s="19" t="s">
        <v>93</v>
      </c>
      <c r="B43" s="22" t="s">
        <v>94</v>
      </c>
      <c r="C43" s="20"/>
      <c r="D43" s="17" t="s">
        <v>32</v>
      </c>
      <c r="E43" s="21">
        <f t="shared" si="11"/>
        <v>114</v>
      </c>
      <c r="F43" s="21">
        <v>18</v>
      </c>
      <c r="G43" s="21">
        <v>96</v>
      </c>
      <c r="H43" s="21">
        <v>54</v>
      </c>
      <c r="I43" s="4">
        <v>42</v>
      </c>
      <c r="J43" s="4"/>
      <c r="K43" s="4"/>
      <c r="L43" s="162">
        <v>6</v>
      </c>
      <c r="M43" s="162">
        <v>6</v>
      </c>
      <c r="N43" s="65"/>
      <c r="O43" s="74"/>
      <c r="P43" s="65"/>
      <c r="Q43" s="87"/>
      <c r="R43" s="90">
        <v>38</v>
      </c>
      <c r="S43" s="114">
        <v>76</v>
      </c>
      <c r="T43" s="65"/>
      <c r="U43" s="74"/>
    </row>
    <row r="44" spans="1:21" ht="24">
      <c r="A44" s="19" t="s">
        <v>95</v>
      </c>
      <c r="B44" s="22" t="s">
        <v>96</v>
      </c>
      <c r="C44" s="20"/>
      <c r="D44" s="20" t="s">
        <v>97</v>
      </c>
      <c r="E44" s="21">
        <f t="shared" si="11"/>
        <v>58</v>
      </c>
      <c r="F44" s="21">
        <v>10</v>
      </c>
      <c r="G44" s="21">
        <v>48</v>
      </c>
      <c r="H44" s="21">
        <v>40</v>
      </c>
      <c r="I44" s="91">
        <v>8</v>
      </c>
      <c r="J44" s="4"/>
      <c r="K44" s="4"/>
      <c r="L44" s="161">
        <v>6</v>
      </c>
      <c r="M44" s="161">
        <v>6</v>
      </c>
      <c r="N44" s="65"/>
      <c r="O44" s="74"/>
      <c r="P44" s="65"/>
      <c r="Q44" s="74"/>
      <c r="R44" s="65"/>
      <c r="S44" s="74"/>
      <c r="T44" s="115">
        <v>58</v>
      </c>
      <c r="U44" s="74"/>
    </row>
    <row r="45" spans="1:21" ht="24">
      <c r="A45" s="19" t="s">
        <v>98</v>
      </c>
      <c r="B45" s="22" t="s">
        <v>99</v>
      </c>
      <c r="C45" s="17" t="s">
        <v>35</v>
      </c>
      <c r="D45" s="20"/>
      <c r="E45" s="21">
        <f t="shared" si="11"/>
        <v>114</v>
      </c>
      <c r="F45" s="21">
        <v>18</v>
      </c>
      <c r="G45" s="21">
        <v>96</v>
      </c>
      <c r="H45" s="21">
        <v>24</v>
      </c>
      <c r="I45" s="91">
        <v>72</v>
      </c>
      <c r="J45" s="4"/>
      <c r="K45" s="4"/>
      <c r="L45" s="92"/>
      <c r="M45" s="93"/>
      <c r="N45" s="65"/>
      <c r="O45" s="74"/>
      <c r="P45" s="65"/>
      <c r="Q45" s="74"/>
      <c r="R45" s="169">
        <v>68</v>
      </c>
      <c r="S45" s="113">
        <v>46</v>
      </c>
      <c r="T45" s="65"/>
      <c r="U45" s="74"/>
    </row>
    <row r="46" spans="1:21">
      <c r="A46" s="19" t="s">
        <v>100</v>
      </c>
      <c r="B46" s="19" t="s">
        <v>101</v>
      </c>
      <c r="C46" s="17" t="s">
        <v>35</v>
      </c>
      <c r="D46" s="19"/>
      <c r="E46" s="21">
        <f t="shared" si="11"/>
        <v>60</v>
      </c>
      <c r="F46" s="21">
        <v>10</v>
      </c>
      <c r="G46" s="21">
        <v>50</v>
      </c>
      <c r="H46" s="21">
        <v>40</v>
      </c>
      <c r="I46" s="91">
        <v>10</v>
      </c>
      <c r="J46" s="4"/>
      <c r="K46" s="4"/>
      <c r="L46" s="4"/>
      <c r="M46" s="62"/>
      <c r="N46" s="65"/>
      <c r="O46" s="74"/>
      <c r="P46" s="63">
        <v>34</v>
      </c>
      <c r="Q46" s="64">
        <v>26</v>
      </c>
      <c r="R46" s="65"/>
      <c r="S46" s="74"/>
      <c r="T46" s="65"/>
      <c r="U46" s="74"/>
    </row>
    <row r="47" spans="1:21">
      <c r="A47" s="19" t="s">
        <v>102</v>
      </c>
      <c r="B47" s="19" t="s">
        <v>103</v>
      </c>
      <c r="C47" s="17" t="s">
        <v>35</v>
      </c>
      <c r="D47" s="19"/>
      <c r="E47" s="21">
        <f t="shared" si="11"/>
        <v>80</v>
      </c>
      <c r="F47" s="21">
        <v>12</v>
      </c>
      <c r="G47" s="21">
        <v>68</v>
      </c>
      <c r="H47" s="21">
        <v>20</v>
      </c>
      <c r="I47" s="91">
        <v>48</v>
      </c>
      <c r="J47" s="4"/>
      <c r="K47" s="4"/>
      <c r="L47" s="4"/>
      <c r="M47" s="62"/>
      <c r="N47" s="65"/>
      <c r="O47" s="74"/>
      <c r="P47" s="63">
        <v>34</v>
      </c>
      <c r="Q47" s="64">
        <v>46</v>
      </c>
      <c r="R47" s="65"/>
      <c r="S47" s="74"/>
      <c r="T47" s="65"/>
      <c r="U47" s="74"/>
    </row>
    <row r="48" spans="1:21" ht="24">
      <c r="A48" s="19" t="s">
        <v>104</v>
      </c>
      <c r="B48" s="22" t="s">
        <v>105</v>
      </c>
      <c r="C48" s="17" t="s">
        <v>35</v>
      </c>
      <c r="D48" s="21"/>
      <c r="E48" s="21">
        <f t="shared" si="11"/>
        <v>86</v>
      </c>
      <c r="F48" s="21">
        <v>12</v>
      </c>
      <c r="G48" s="21">
        <v>74</v>
      </c>
      <c r="H48" s="21">
        <v>56</v>
      </c>
      <c r="I48" s="91">
        <v>18</v>
      </c>
      <c r="J48" s="4"/>
      <c r="K48" s="4"/>
      <c r="L48" s="4"/>
      <c r="M48" s="62"/>
      <c r="N48" s="65"/>
      <c r="O48" s="74"/>
      <c r="P48" s="65"/>
      <c r="Q48" s="74"/>
      <c r="R48" s="65"/>
      <c r="S48" s="74"/>
      <c r="T48" s="116">
        <v>50</v>
      </c>
      <c r="U48" s="64">
        <v>36</v>
      </c>
    </row>
    <row r="49" spans="1:21" ht="24">
      <c r="A49" s="24" t="s">
        <v>106</v>
      </c>
      <c r="B49" s="34" t="s">
        <v>107</v>
      </c>
      <c r="C49" s="26" t="s">
        <v>60</v>
      </c>
      <c r="D49" s="26"/>
      <c r="E49" s="26">
        <f t="shared" si="11"/>
        <v>42</v>
      </c>
      <c r="F49" s="26">
        <v>6</v>
      </c>
      <c r="G49" s="26">
        <v>36</v>
      </c>
      <c r="H49" s="26">
        <v>20</v>
      </c>
      <c r="I49" s="83">
        <v>16</v>
      </c>
      <c r="J49" s="68"/>
      <c r="K49" s="68"/>
      <c r="L49" s="68"/>
      <c r="M49" s="69"/>
      <c r="N49" s="70"/>
      <c r="O49" s="84"/>
      <c r="P49" s="70"/>
      <c r="Q49" s="84"/>
      <c r="R49" s="70"/>
      <c r="S49" s="84"/>
      <c r="T49" s="70"/>
      <c r="U49" s="71">
        <v>42</v>
      </c>
    </row>
    <row r="50" spans="1:21">
      <c r="A50" s="24" t="s">
        <v>108</v>
      </c>
      <c r="B50" s="38" t="s">
        <v>109</v>
      </c>
      <c r="C50" s="39" t="s">
        <v>60</v>
      </c>
      <c r="D50" s="39"/>
      <c r="E50" s="39">
        <f t="shared" si="11"/>
        <v>42</v>
      </c>
      <c r="F50" s="185">
        <v>6</v>
      </c>
      <c r="G50" s="39">
        <v>36</v>
      </c>
      <c r="H50" s="39">
        <v>20</v>
      </c>
      <c r="I50" s="67">
        <v>16</v>
      </c>
      <c r="J50" s="68"/>
      <c r="K50" s="68"/>
      <c r="L50" s="68"/>
      <c r="M50" s="69"/>
      <c r="N50" s="70"/>
      <c r="O50" s="84"/>
      <c r="P50" s="70"/>
      <c r="Q50" s="71">
        <v>42</v>
      </c>
      <c r="R50" s="70"/>
      <c r="S50" s="84"/>
      <c r="T50" s="70"/>
      <c r="U50" s="84"/>
    </row>
    <row r="51" spans="1:21">
      <c r="A51" s="35" t="s">
        <v>110</v>
      </c>
      <c r="B51" s="36" t="s">
        <v>111</v>
      </c>
      <c r="C51" s="11" t="s">
        <v>83</v>
      </c>
      <c r="D51" s="11" t="s">
        <v>112</v>
      </c>
      <c r="E51" s="11">
        <f>SUM(E52+E58+E64+E70+E76+E82+E86)</f>
        <v>2258</v>
      </c>
      <c r="F51" s="11">
        <f t="shared" ref="F51:N51" si="12">SUM(F52+F58+F64+F70+F76+F82+F86)</f>
        <v>158</v>
      </c>
      <c r="G51" s="11">
        <f t="shared" si="12"/>
        <v>876</v>
      </c>
      <c r="H51" s="11">
        <f t="shared" si="12"/>
        <v>486</v>
      </c>
      <c r="I51" s="11">
        <f t="shared" si="12"/>
        <v>374</v>
      </c>
      <c r="J51" s="11">
        <f t="shared" si="12"/>
        <v>32</v>
      </c>
      <c r="K51" s="11">
        <f t="shared" si="12"/>
        <v>1224</v>
      </c>
      <c r="L51" s="11">
        <f>SUM(L52+L58+L64+L70+L76+L82+L86)</f>
        <v>78</v>
      </c>
      <c r="M51" s="76">
        <f t="shared" si="12"/>
        <v>78</v>
      </c>
      <c r="N51" s="94">
        <f t="shared" si="12"/>
        <v>0</v>
      </c>
      <c r="O51" s="85">
        <f t="shared" ref="O51:U51" si="13">SUM(O52+O58+O64+O70+O76+O82+O86)</f>
        <v>0</v>
      </c>
      <c r="P51" s="94">
        <f t="shared" si="13"/>
        <v>280</v>
      </c>
      <c r="Q51" s="85">
        <f t="shared" si="13"/>
        <v>396</v>
      </c>
      <c r="R51" s="94">
        <f t="shared" si="13"/>
        <v>220</v>
      </c>
      <c r="S51" s="85">
        <f t="shared" si="13"/>
        <v>700</v>
      </c>
      <c r="T51" s="94">
        <f t="shared" si="13"/>
        <v>350</v>
      </c>
      <c r="U51" s="85">
        <f t="shared" si="13"/>
        <v>360</v>
      </c>
    </row>
    <row r="52" spans="1:21" ht="48">
      <c r="A52" s="40" t="s">
        <v>113</v>
      </c>
      <c r="B52" s="41" t="s">
        <v>114</v>
      </c>
      <c r="C52" s="42" t="s">
        <v>115</v>
      </c>
      <c r="D52" s="42" t="s">
        <v>84</v>
      </c>
      <c r="E52" s="42">
        <f>SUM(E53:E56)</f>
        <v>234</v>
      </c>
      <c r="F52" s="42">
        <f>SUM(F53:F56)</f>
        <v>16</v>
      </c>
      <c r="G52" s="42">
        <f t="shared" ref="G52:K52" si="14">SUM(G53:G56)</f>
        <v>74</v>
      </c>
      <c r="H52" s="42">
        <f t="shared" si="14"/>
        <v>48</v>
      </c>
      <c r="I52" s="95">
        <f t="shared" si="14"/>
        <v>26</v>
      </c>
      <c r="J52" s="95">
        <f t="shared" si="14"/>
        <v>0</v>
      </c>
      <c r="K52" s="95">
        <f t="shared" si="14"/>
        <v>144</v>
      </c>
      <c r="L52" s="95">
        <v>18</v>
      </c>
      <c r="M52" s="95">
        <v>12</v>
      </c>
      <c r="N52" s="96">
        <f>SUM(N53:N57)</f>
        <v>0</v>
      </c>
      <c r="O52" s="97">
        <f t="shared" ref="O52:U52" si="15">SUM(O53:O57)</f>
        <v>0</v>
      </c>
      <c r="P52" s="96">
        <f t="shared" si="15"/>
        <v>0</v>
      </c>
      <c r="Q52" s="97">
        <f t="shared" si="15"/>
        <v>234</v>
      </c>
      <c r="R52" s="96">
        <f t="shared" si="15"/>
        <v>0</v>
      </c>
      <c r="S52" s="97">
        <f t="shared" si="15"/>
        <v>0</v>
      </c>
      <c r="T52" s="96">
        <f t="shared" si="15"/>
        <v>0</v>
      </c>
      <c r="U52" s="97">
        <f t="shared" si="15"/>
        <v>0</v>
      </c>
    </row>
    <row r="53" spans="1:21" ht="36">
      <c r="A53" s="19" t="s">
        <v>116</v>
      </c>
      <c r="B53" s="22" t="s">
        <v>117</v>
      </c>
      <c r="C53" s="21"/>
      <c r="D53" s="196" t="s">
        <v>118</v>
      </c>
      <c r="E53" s="21">
        <f>SUM(F53+G53)</f>
        <v>38</v>
      </c>
      <c r="F53" s="21">
        <v>6</v>
      </c>
      <c r="G53" s="21">
        <v>32</v>
      </c>
      <c r="H53" s="21">
        <v>24</v>
      </c>
      <c r="I53" s="4">
        <v>8</v>
      </c>
      <c r="J53" s="4"/>
      <c r="K53" s="4"/>
      <c r="L53" s="4"/>
      <c r="M53" s="62"/>
      <c r="N53" s="65"/>
      <c r="O53" s="74"/>
      <c r="P53" s="65"/>
      <c r="Q53" s="104">
        <v>38</v>
      </c>
      <c r="R53" s="65"/>
      <c r="S53" s="74"/>
      <c r="T53" s="65"/>
      <c r="U53" s="74"/>
    </row>
    <row r="54" spans="1:21" ht="24">
      <c r="A54" s="19" t="s">
        <v>119</v>
      </c>
      <c r="B54" s="22" t="s">
        <v>120</v>
      </c>
      <c r="C54" s="21"/>
      <c r="D54" s="197"/>
      <c r="E54" s="21">
        <f>SUM(F54+G54)</f>
        <v>52</v>
      </c>
      <c r="F54" s="21">
        <v>10</v>
      </c>
      <c r="G54" s="43">
        <v>42</v>
      </c>
      <c r="H54" s="21">
        <v>24</v>
      </c>
      <c r="I54" s="4">
        <v>18</v>
      </c>
      <c r="J54" s="4"/>
      <c r="K54" s="4"/>
      <c r="L54" s="161">
        <v>12</v>
      </c>
      <c r="M54" s="161">
        <v>6</v>
      </c>
      <c r="N54" s="65"/>
      <c r="O54" s="74"/>
      <c r="P54" s="65"/>
      <c r="Q54" s="66">
        <v>52</v>
      </c>
      <c r="R54" s="65"/>
      <c r="S54" s="74"/>
      <c r="T54" s="65"/>
      <c r="U54" s="74"/>
    </row>
    <row r="55" spans="1:21">
      <c r="A55" s="19" t="s">
        <v>121</v>
      </c>
      <c r="B55" s="22" t="s">
        <v>122</v>
      </c>
      <c r="C55" s="20" t="s">
        <v>60</v>
      </c>
      <c r="D55" s="21"/>
      <c r="E55" s="21">
        <f>SUM(N55:U55)</f>
        <v>72</v>
      </c>
      <c r="F55" s="21"/>
      <c r="G55" s="21"/>
      <c r="H55" s="21"/>
      <c r="I55" s="4"/>
      <c r="J55" s="4"/>
      <c r="K55" s="4">
        <f>SUM(N55:U55)</f>
        <v>72</v>
      </c>
      <c r="L55" s="4"/>
      <c r="M55" s="62"/>
      <c r="N55" s="65"/>
      <c r="O55" s="74"/>
      <c r="P55" s="65"/>
      <c r="Q55" s="64">
        <v>72</v>
      </c>
      <c r="R55" s="65"/>
      <c r="S55" s="74"/>
      <c r="T55" s="65"/>
      <c r="U55" s="74"/>
    </row>
    <row r="56" spans="1:21">
      <c r="A56" s="19" t="s">
        <v>123</v>
      </c>
      <c r="B56" s="22" t="s">
        <v>124</v>
      </c>
      <c r="C56" s="17"/>
      <c r="D56" s="21"/>
      <c r="E56" s="21">
        <f>SUM(N56:U56)</f>
        <v>72</v>
      </c>
      <c r="F56" s="21"/>
      <c r="G56" s="21"/>
      <c r="H56" s="21"/>
      <c r="I56" s="4"/>
      <c r="J56" s="4"/>
      <c r="K56" s="4">
        <f>SUM(N56:U56)</f>
        <v>72</v>
      </c>
      <c r="L56" s="4"/>
      <c r="M56" s="62"/>
      <c r="N56" s="65"/>
      <c r="O56" s="74"/>
      <c r="P56" s="65"/>
      <c r="Q56" s="117">
        <v>72</v>
      </c>
      <c r="R56" s="65"/>
      <c r="S56" s="74"/>
      <c r="T56" s="65"/>
      <c r="U56" s="74"/>
    </row>
    <row r="57" spans="1:21">
      <c r="A57" s="19"/>
      <c r="B57" s="44" t="s">
        <v>125</v>
      </c>
      <c r="C57" s="21"/>
      <c r="D57" s="21" t="s">
        <v>126</v>
      </c>
      <c r="E57" s="21"/>
      <c r="F57" s="21"/>
      <c r="G57" s="21"/>
      <c r="H57" s="21"/>
      <c r="I57" s="4"/>
      <c r="J57" s="4"/>
      <c r="K57" s="4"/>
      <c r="L57" s="161">
        <v>6</v>
      </c>
      <c r="M57" s="161">
        <v>6</v>
      </c>
      <c r="N57" s="65"/>
      <c r="O57" s="74"/>
      <c r="P57" s="65"/>
      <c r="Q57" s="66"/>
      <c r="R57" s="65"/>
      <c r="S57" s="74"/>
      <c r="T57" s="65"/>
      <c r="U57" s="74"/>
    </row>
    <row r="58" spans="1:21" ht="72">
      <c r="A58" s="45" t="s">
        <v>127</v>
      </c>
      <c r="B58" s="46" t="s">
        <v>128</v>
      </c>
      <c r="C58" s="47" t="s">
        <v>115</v>
      </c>
      <c r="D58" s="47" t="s">
        <v>84</v>
      </c>
      <c r="E58" s="47">
        <f>SUM(E59:E62)</f>
        <v>400</v>
      </c>
      <c r="F58" s="47">
        <f>SUM(F59:F62)</f>
        <v>30</v>
      </c>
      <c r="G58" s="47">
        <f t="shared" ref="G58:K58" si="16">SUM(G59:G62)</f>
        <v>154</v>
      </c>
      <c r="H58" s="47">
        <f t="shared" si="16"/>
        <v>84</v>
      </c>
      <c r="I58" s="98">
        <f t="shared" si="16"/>
        <v>70</v>
      </c>
      <c r="J58" s="98">
        <f t="shared" si="16"/>
        <v>16</v>
      </c>
      <c r="K58" s="98">
        <f t="shared" si="16"/>
        <v>216</v>
      </c>
      <c r="L58" s="98">
        <v>12</v>
      </c>
      <c r="M58" s="98">
        <v>12</v>
      </c>
      <c r="N58" s="99">
        <f>SUM(N59:N63)</f>
        <v>0</v>
      </c>
      <c r="O58" s="100">
        <f t="shared" ref="O58:U58" si="17">SUM(O59:O63)</f>
        <v>0</v>
      </c>
      <c r="P58" s="99">
        <f t="shared" si="17"/>
        <v>0</v>
      </c>
      <c r="Q58" s="100">
        <f t="shared" si="17"/>
        <v>0</v>
      </c>
      <c r="R58" s="99">
        <f t="shared" si="17"/>
        <v>0</v>
      </c>
      <c r="S58" s="100">
        <f t="shared" si="17"/>
        <v>400</v>
      </c>
      <c r="T58" s="99">
        <f t="shared" si="17"/>
        <v>0</v>
      </c>
      <c r="U58" s="100">
        <f t="shared" si="17"/>
        <v>0</v>
      </c>
    </row>
    <row r="59" spans="1:21" ht="48">
      <c r="A59" s="19" t="s">
        <v>129</v>
      </c>
      <c r="B59" s="22" t="s">
        <v>130</v>
      </c>
      <c r="C59" s="48"/>
      <c r="D59" s="196" t="s">
        <v>118</v>
      </c>
      <c r="E59" s="21">
        <f>SUM(F59+G59)</f>
        <v>40</v>
      </c>
      <c r="F59" s="21">
        <v>6</v>
      </c>
      <c r="G59" s="21">
        <v>34</v>
      </c>
      <c r="H59" s="21">
        <v>24</v>
      </c>
      <c r="I59" s="4">
        <v>10</v>
      </c>
      <c r="J59" s="4"/>
      <c r="K59" s="4"/>
      <c r="L59" s="4"/>
      <c r="M59" s="62"/>
      <c r="N59" s="65"/>
      <c r="O59" s="74"/>
      <c r="P59" s="65"/>
      <c r="Q59" s="74"/>
      <c r="R59" s="118"/>
      <c r="S59" s="104">
        <v>40</v>
      </c>
      <c r="T59" s="65"/>
      <c r="U59" s="74"/>
    </row>
    <row r="60" spans="1:21" ht="36">
      <c r="A60" s="19" t="s">
        <v>131</v>
      </c>
      <c r="B60" s="22" t="s">
        <v>132</v>
      </c>
      <c r="C60" s="48"/>
      <c r="D60" s="197"/>
      <c r="E60" s="21">
        <f>SUM(F60+G60)</f>
        <v>144</v>
      </c>
      <c r="F60" s="21">
        <v>24</v>
      </c>
      <c r="G60" s="21">
        <v>120</v>
      </c>
      <c r="H60" s="21">
        <v>60</v>
      </c>
      <c r="I60" s="4">
        <v>60</v>
      </c>
      <c r="J60" s="4">
        <v>16</v>
      </c>
      <c r="K60" s="4"/>
      <c r="L60" s="161">
        <v>6</v>
      </c>
      <c r="M60" s="161">
        <v>6</v>
      </c>
      <c r="N60" s="65"/>
      <c r="O60" s="74"/>
      <c r="P60" s="65"/>
      <c r="Q60" s="74"/>
      <c r="R60" s="119"/>
      <c r="S60" s="114">
        <v>144</v>
      </c>
      <c r="T60" s="65"/>
      <c r="U60" s="74"/>
    </row>
    <row r="61" spans="1:21">
      <c r="A61" s="19" t="s">
        <v>133</v>
      </c>
      <c r="B61" s="22" t="s">
        <v>122</v>
      </c>
      <c r="C61" s="48" t="s">
        <v>60</v>
      </c>
      <c r="D61" s="48"/>
      <c r="E61" s="21">
        <f>SUM(N61:U61)</f>
        <v>72</v>
      </c>
      <c r="F61" s="21"/>
      <c r="G61" s="21"/>
      <c r="H61" s="21"/>
      <c r="I61" s="4"/>
      <c r="J61" s="4"/>
      <c r="K61" s="4">
        <f>SUM(N61:U61)</f>
        <v>72</v>
      </c>
      <c r="L61" s="4"/>
      <c r="M61" s="62"/>
      <c r="N61" s="65"/>
      <c r="O61" s="74"/>
      <c r="P61" s="65"/>
      <c r="Q61" s="74"/>
      <c r="R61" s="118"/>
      <c r="S61" s="64">
        <v>72</v>
      </c>
      <c r="T61" s="65"/>
      <c r="U61" s="74"/>
    </row>
    <row r="62" spans="1:21">
      <c r="A62" s="19" t="s">
        <v>134</v>
      </c>
      <c r="B62" s="19" t="s">
        <v>124</v>
      </c>
      <c r="C62" s="20"/>
      <c r="D62" s="21"/>
      <c r="E62" s="21">
        <f>SUM(N62:U62)</f>
        <v>144</v>
      </c>
      <c r="F62" s="21"/>
      <c r="G62" s="21"/>
      <c r="H62" s="21"/>
      <c r="I62" s="4"/>
      <c r="J62" s="4"/>
      <c r="K62" s="4">
        <f>SUM(N62:U62)</f>
        <v>144</v>
      </c>
      <c r="L62" s="4"/>
      <c r="M62" s="62"/>
      <c r="N62" s="65"/>
      <c r="O62" s="74"/>
      <c r="P62" s="65"/>
      <c r="Q62" s="74"/>
      <c r="R62" s="118"/>
      <c r="S62" s="117">
        <v>144</v>
      </c>
      <c r="T62" s="65"/>
      <c r="U62" s="74"/>
    </row>
    <row r="63" spans="1:21">
      <c r="A63" s="19"/>
      <c r="B63" s="44" t="s">
        <v>125</v>
      </c>
      <c r="C63" s="21"/>
      <c r="D63" s="21" t="s">
        <v>126</v>
      </c>
      <c r="E63" s="21"/>
      <c r="F63" s="21"/>
      <c r="G63" s="21"/>
      <c r="H63" s="21"/>
      <c r="I63" s="4"/>
      <c r="J63" s="4"/>
      <c r="K63" s="4"/>
      <c r="L63" s="161">
        <v>6</v>
      </c>
      <c r="M63" s="161">
        <v>6</v>
      </c>
      <c r="N63" s="65"/>
      <c r="O63" s="74"/>
      <c r="P63" s="65"/>
      <c r="Q63" s="74"/>
      <c r="R63" s="118"/>
      <c r="S63" s="66"/>
      <c r="T63" s="65"/>
      <c r="U63" s="74"/>
    </row>
    <row r="64" spans="1:21" ht="72">
      <c r="A64" s="45" t="s">
        <v>135</v>
      </c>
      <c r="B64" s="46" t="s">
        <v>136</v>
      </c>
      <c r="C64" s="47" t="s">
        <v>115</v>
      </c>
      <c r="D64" s="47" t="s">
        <v>84</v>
      </c>
      <c r="E64" s="47">
        <f>SUM(E65:E68)</f>
        <v>242</v>
      </c>
      <c r="F64" s="47">
        <f>SUM(F65:F68)</f>
        <v>16</v>
      </c>
      <c r="G64" s="47">
        <f t="shared" ref="G64:K64" si="18">SUM(G65:G68)</f>
        <v>82</v>
      </c>
      <c r="H64" s="47">
        <f t="shared" si="18"/>
        <v>48</v>
      </c>
      <c r="I64" s="98">
        <f t="shared" si="18"/>
        <v>34</v>
      </c>
      <c r="J64" s="98">
        <f t="shared" si="18"/>
        <v>0</v>
      </c>
      <c r="K64" s="98">
        <f t="shared" si="18"/>
        <v>144</v>
      </c>
      <c r="L64" s="98">
        <v>6</v>
      </c>
      <c r="M64" s="98">
        <v>12</v>
      </c>
      <c r="N64" s="99">
        <f>SUM(N65:N69)</f>
        <v>0</v>
      </c>
      <c r="O64" s="100">
        <f t="shared" ref="O64:U64" si="19">SUM(O65:O69)</f>
        <v>0</v>
      </c>
      <c r="P64" s="99">
        <f t="shared" si="19"/>
        <v>0</v>
      </c>
      <c r="Q64" s="100">
        <f t="shared" si="19"/>
        <v>0</v>
      </c>
      <c r="R64" s="99">
        <f t="shared" si="19"/>
        <v>134</v>
      </c>
      <c r="S64" s="100">
        <f t="shared" si="19"/>
        <v>108</v>
      </c>
      <c r="T64" s="99">
        <f t="shared" si="19"/>
        <v>0</v>
      </c>
      <c r="U64" s="100">
        <f t="shared" si="19"/>
        <v>0</v>
      </c>
    </row>
    <row r="65" spans="1:21" ht="48">
      <c r="A65" s="19" t="s">
        <v>137</v>
      </c>
      <c r="B65" s="22" t="s">
        <v>138</v>
      </c>
      <c r="C65" s="48"/>
      <c r="D65" s="196" t="s">
        <v>118</v>
      </c>
      <c r="E65" s="21">
        <f>SUM(F65+G65)</f>
        <v>38</v>
      </c>
      <c r="F65" s="21">
        <v>6</v>
      </c>
      <c r="G65" s="21">
        <v>32</v>
      </c>
      <c r="H65" s="21">
        <v>22</v>
      </c>
      <c r="I65" s="4">
        <v>10</v>
      </c>
      <c r="J65" s="4"/>
      <c r="K65" s="4"/>
      <c r="L65" s="208">
        <v>6</v>
      </c>
      <c r="M65" s="210">
        <v>6</v>
      </c>
      <c r="N65" s="65"/>
      <c r="O65" s="74"/>
      <c r="P65" s="65"/>
      <c r="Q65" s="74"/>
      <c r="R65" s="141">
        <v>38</v>
      </c>
      <c r="S65" s="74"/>
      <c r="T65" s="65"/>
      <c r="U65" s="74"/>
    </row>
    <row r="66" spans="1:21" ht="36">
      <c r="A66" s="19" t="s">
        <v>139</v>
      </c>
      <c r="B66" s="22" t="s">
        <v>140</v>
      </c>
      <c r="C66" s="48"/>
      <c r="D66" s="197"/>
      <c r="E66" s="21">
        <f>SUM(F66+G66)</f>
        <v>60</v>
      </c>
      <c r="F66" s="21">
        <v>10</v>
      </c>
      <c r="G66" s="21">
        <v>50</v>
      </c>
      <c r="H66" s="21">
        <v>26</v>
      </c>
      <c r="I66" s="4">
        <v>24</v>
      </c>
      <c r="J66" s="4"/>
      <c r="K66" s="4"/>
      <c r="L66" s="209"/>
      <c r="M66" s="211"/>
      <c r="N66" s="65"/>
      <c r="O66" s="74"/>
      <c r="P66" s="65"/>
      <c r="Q66" s="74"/>
      <c r="R66" s="155">
        <v>60</v>
      </c>
      <c r="S66" s="74"/>
      <c r="T66" s="65"/>
      <c r="U66" s="74"/>
    </row>
    <row r="67" spans="1:21">
      <c r="A67" s="19" t="s">
        <v>141</v>
      </c>
      <c r="B67" s="22" t="s">
        <v>122</v>
      </c>
      <c r="C67" s="48" t="s">
        <v>60</v>
      </c>
      <c r="D67" s="21"/>
      <c r="E67" s="21">
        <f>SUM(N67:U67)</f>
        <v>36</v>
      </c>
      <c r="F67" s="21"/>
      <c r="G67" s="21"/>
      <c r="H67" s="21"/>
      <c r="I67" s="4"/>
      <c r="J67" s="4"/>
      <c r="K67" s="4">
        <f>SUM(N67:U67)</f>
        <v>36</v>
      </c>
      <c r="L67" s="4"/>
      <c r="M67" s="62"/>
      <c r="N67" s="65"/>
      <c r="O67" s="74"/>
      <c r="P67" s="65"/>
      <c r="Q67" s="74"/>
      <c r="R67" s="146">
        <v>36</v>
      </c>
      <c r="S67" s="74"/>
      <c r="T67" s="65"/>
      <c r="U67" s="74"/>
    </row>
    <row r="68" spans="1:21">
      <c r="A68" s="19" t="s">
        <v>142</v>
      </c>
      <c r="B68" s="22" t="s">
        <v>124</v>
      </c>
      <c r="C68" s="20"/>
      <c r="D68" s="21"/>
      <c r="E68" s="21">
        <f>SUM(N68:U68)</f>
        <v>108</v>
      </c>
      <c r="F68" s="21"/>
      <c r="G68" s="21"/>
      <c r="H68" s="120"/>
      <c r="I68" s="88"/>
      <c r="J68" s="92"/>
      <c r="K68" s="4">
        <f>SUM(N68:U68)</f>
        <v>108</v>
      </c>
      <c r="L68" s="92"/>
      <c r="M68" s="62"/>
      <c r="N68" s="65"/>
      <c r="O68" s="74"/>
      <c r="P68" s="65"/>
      <c r="Q68" s="74"/>
      <c r="R68" s="147"/>
      <c r="S68" s="117">
        <v>108</v>
      </c>
      <c r="T68" s="65"/>
      <c r="U68" s="74"/>
    </row>
    <row r="69" spans="1:21">
      <c r="A69" s="19"/>
      <c r="B69" s="44" t="s">
        <v>125</v>
      </c>
      <c r="C69" s="21"/>
      <c r="D69" s="21" t="s">
        <v>126</v>
      </c>
      <c r="E69" s="21"/>
      <c r="F69" s="21"/>
      <c r="G69" s="21"/>
      <c r="H69" s="120"/>
      <c r="I69" s="92"/>
      <c r="J69" s="92"/>
      <c r="K69" s="4"/>
      <c r="L69" s="162">
        <v>0</v>
      </c>
      <c r="M69" s="161">
        <v>6</v>
      </c>
      <c r="N69" s="65"/>
      <c r="O69" s="74"/>
      <c r="P69" s="65"/>
      <c r="Q69" s="74"/>
      <c r="R69" s="147"/>
      <c r="S69" s="66"/>
      <c r="T69" s="65"/>
      <c r="U69" s="74"/>
    </row>
    <row r="70" spans="1:21" ht="72">
      <c r="A70" s="45" t="s">
        <v>143</v>
      </c>
      <c r="B70" s="46" t="s">
        <v>144</v>
      </c>
      <c r="C70" s="47" t="s">
        <v>76</v>
      </c>
      <c r="D70" s="47" t="s">
        <v>145</v>
      </c>
      <c r="E70" s="47">
        <f>SUM(E71:E74)</f>
        <v>230</v>
      </c>
      <c r="F70" s="47">
        <f>SUM(F71:F74)</f>
        <v>16</v>
      </c>
      <c r="G70" s="47">
        <f t="shared" ref="G70:K70" si="20">SUM(G71:G74)</f>
        <v>70</v>
      </c>
      <c r="H70" s="47">
        <f t="shared" si="20"/>
        <v>36</v>
      </c>
      <c r="I70" s="98">
        <f t="shared" si="20"/>
        <v>34</v>
      </c>
      <c r="J70" s="98">
        <f t="shared" si="20"/>
        <v>0</v>
      </c>
      <c r="K70" s="98">
        <f t="shared" si="20"/>
        <v>144</v>
      </c>
      <c r="L70" s="98">
        <v>0</v>
      </c>
      <c r="M70" s="98">
        <v>6</v>
      </c>
      <c r="N70" s="99">
        <f>SUM(N71:N75)</f>
        <v>0</v>
      </c>
      <c r="O70" s="100">
        <f t="shared" ref="O70:U70" si="21">SUM(O71:O75)</f>
        <v>0</v>
      </c>
      <c r="P70" s="99">
        <f t="shared" si="21"/>
        <v>0</v>
      </c>
      <c r="Q70" s="100">
        <f t="shared" si="21"/>
        <v>0</v>
      </c>
      <c r="R70" s="99">
        <f t="shared" si="21"/>
        <v>86</v>
      </c>
      <c r="S70" s="100">
        <f t="shared" si="21"/>
        <v>192</v>
      </c>
      <c r="T70" s="99">
        <f t="shared" si="21"/>
        <v>0</v>
      </c>
      <c r="U70" s="100">
        <f t="shared" si="21"/>
        <v>0</v>
      </c>
    </row>
    <row r="71" spans="1:21" ht="36">
      <c r="A71" s="19" t="s">
        <v>146</v>
      </c>
      <c r="B71" s="22" t="s">
        <v>147</v>
      </c>
      <c r="C71" s="3"/>
      <c r="D71" s="24"/>
      <c r="E71" s="21">
        <f t="shared" ref="E71" si="22">SUM(F71+G71)</f>
        <v>38</v>
      </c>
      <c r="F71" s="21">
        <v>6</v>
      </c>
      <c r="G71" s="21">
        <v>32</v>
      </c>
      <c r="H71" s="21">
        <v>22</v>
      </c>
      <c r="I71" s="4">
        <v>10</v>
      </c>
      <c r="J71" s="4"/>
      <c r="K71" s="4"/>
      <c r="L71" s="4"/>
      <c r="M71" s="62"/>
      <c r="N71" s="65"/>
      <c r="O71" s="74"/>
      <c r="P71" s="65"/>
      <c r="Q71" s="74"/>
      <c r="R71" s="91">
        <v>38</v>
      </c>
      <c r="S71" s="79"/>
      <c r="T71" s="65"/>
      <c r="U71" s="74"/>
    </row>
    <row r="72" spans="1:21" ht="36">
      <c r="A72" s="19" t="s">
        <v>148</v>
      </c>
      <c r="B72" s="22" t="s">
        <v>149</v>
      </c>
      <c r="C72" s="3" t="s">
        <v>60</v>
      </c>
      <c r="D72" s="19"/>
      <c r="E72" s="21">
        <f>SUM(M72+L72+G72+F72)</f>
        <v>48</v>
      </c>
      <c r="F72" s="21">
        <v>10</v>
      </c>
      <c r="G72" s="21">
        <v>38</v>
      </c>
      <c r="H72" s="21">
        <v>14</v>
      </c>
      <c r="I72" s="4">
        <v>24</v>
      </c>
      <c r="J72" s="4"/>
      <c r="K72" s="4"/>
      <c r="L72" s="92"/>
      <c r="M72" s="93"/>
      <c r="N72" s="65"/>
      <c r="O72" s="74"/>
      <c r="P72" s="65"/>
      <c r="Q72" s="74"/>
      <c r="R72" s="189">
        <v>48</v>
      </c>
      <c r="S72" s="148">
        <v>48</v>
      </c>
      <c r="T72" s="65"/>
      <c r="U72" s="74"/>
    </row>
    <row r="73" spans="1:21">
      <c r="A73" s="19" t="s">
        <v>150</v>
      </c>
      <c r="B73" s="22" t="s">
        <v>122</v>
      </c>
      <c r="C73" s="48" t="s">
        <v>60</v>
      </c>
      <c r="D73" s="21"/>
      <c r="E73" s="21">
        <f>SUM(N73:U73)</f>
        <v>36</v>
      </c>
      <c r="F73" s="21"/>
      <c r="G73" s="21"/>
      <c r="H73" s="21"/>
      <c r="I73" s="4"/>
      <c r="J73" s="4"/>
      <c r="K73" s="4">
        <f>SUM(N73:U73)</f>
        <v>36</v>
      </c>
      <c r="L73" s="4"/>
      <c r="M73" s="62"/>
      <c r="N73" s="65"/>
      <c r="O73" s="74"/>
      <c r="P73" s="65"/>
      <c r="Q73" s="74"/>
      <c r="R73" s="79"/>
      <c r="S73" s="148">
        <v>36</v>
      </c>
      <c r="T73" s="65"/>
      <c r="U73" s="74"/>
    </row>
    <row r="74" spans="1:21">
      <c r="A74" s="19" t="s">
        <v>151</v>
      </c>
      <c r="B74" s="22" t="s">
        <v>124</v>
      </c>
      <c r="C74" s="20"/>
      <c r="D74" s="21"/>
      <c r="E74" s="21">
        <f>SUM(N74:U74)</f>
        <v>108</v>
      </c>
      <c r="F74" s="21"/>
      <c r="G74" s="21"/>
      <c r="H74" s="21"/>
      <c r="I74" s="4"/>
      <c r="J74" s="4"/>
      <c r="K74" s="4">
        <f>SUM(N74:U74)</f>
        <v>108</v>
      </c>
      <c r="L74" s="4"/>
      <c r="M74" s="62"/>
      <c r="N74" s="65"/>
      <c r="O74" s="74"/>
      <c r="P74" s="65"/>
      <c r="Q74" s="74"/>
      <c r="R74" s="79"/>
      <c r="S74" s="91">
        <v>108</v>
      </c>
      <c r="T74" s="65"/>
      <c r="U74" s="74"/>
    </row>
    <row r="75" spans="1:21">
      <c r="A75" s="19"/>
      <c r="B75" s="44" t="s">
        <v>125</v>
      </c>
      <c r="C75" s="21"/>
      <c r="D75" s="21" t="s">
        <v>126</v>
      </c>
      <c r="E75" s="21"/>
      <c r="F75" s="21"/>
      <c r="G75" s="21"/>
      <c r="H75" s="21"/>
      <c r="I75" s="4"/>
      <c r="J75" s="4"/>
      <c r="K75" s="4"/>
      <c r="L75" s="161">
        <v>0</v>
      </c>
      <c r="M75" s="161">
        <v>6</v>
      </c>
      <c r="N75" s="65"/>
      <c r="O75" s="74"/>
      <c r="P75" s="65"/>
      <c r="Q75" s="74"/>
      <c r="R75" s="118"/>
      <c r="S75" s="66"/>
      <c r="T75" s="65"/>
      <c r="U75" s="74"/>
    </row>
    <row r="76" spans="1:21" ht="84">
      <c r="A76" s="45" t="s">
        <v>152</v>
      </c>
      <c r="B76" s="46" t="s">
        <v>153</v>
      </c>
      <c r="C76" s="47" t="s">
        <v>76</v>
      </c>
      <c r="D76" s="47" t="s">
        <v>84</v>
      </c>
      <c r="E76" s="47">
        <f>SUM(E77:E80)</f>
        <v>438</v>
      </c>
      <c r="F76" s="47">
        <f>SUM(F77:F80)</f>
        <v>30</v>
      </c>
      <c r="G76" s="47">
        <f t="shared" ref="G76:K76" si="23">SUM(G77:G80)</f>
        <v>192</v>
      </c>
      <c r="H76" s="47">
        <f t="shared" si="23"/>
        <v>114</v>
      </c>
      <c r="I76" s="98">
        <f t="shared" si="23"/>
        <v>78</v>
      </c>
      <c r="J76" s="98">
        <f t="shared" si="23"/>
        <v>0</v>
      </c>
      <c r="K76" s="98">
        <f t="shared" si="23"/>
        <v>216</v>
      </c>
      <c r="L76" s="168">
        <v>18</v>
      </c>
      <c r="M76" s="98">
        <v>12</v>
      </c>
      <c r="N76" s="99">
        <f>SUM(N77:N81)</f>
        <v>0</v>
      </c>
      <c r="O76" s="100">
        <f t="shared" ref="O76:U76" si="24">SUM(O77:O81)</f>
        <v>0</v>
      </c>
      <c r="P76" s="99">
        <f t="shared" si="24"/>
        <v>0</v>
      </c>
      <c r="Q76" s="100">
        <f t="shared" si="24"/>
        <v>0</v>
      </c>
      <c r="R76" s="149">
        <f t="shared" si="24"/>
        <v>0</v>
      </c>
      <c r="S76" s="150">
        <f t="shared" si="24"/>
        <v>0</v>
      </c>
      <c r="T76" s="99">
        <f t="shared" si="24"/>
        <v>294</v>
      </c>
      <c r="U76" s="100">
        <f t="shared" si="24"/>
        <v>144</v>
      </c>
    </row>
    <row r="77" spans="1:21" ht="48">
      <c r="A77" s="19" t="s">
        <v>154</v>
      </c>
      <c r="B77" s="22" t="s">
        <v>155</v>
      </c>
      <c r="C77" s="21"/>
      <c r="D77" s="196" t="s">
        <v>118</v>
      </c>
      <c r="E77" s="21">
        <f t="shared" ref="E77" si="25">SUM(F77+G77)</f>
        <v>38</v>
      </c>
      <c r="F77" s="21">
        <v>6</v>
      </c>
      <c r="G77" s="21">
        <v>32</v>
      </c>
      <c r="H77" s="21">
        <v>20</v>
      </c>
      <c r="I77" s="4">
        <v>12</v>
      </c>
      <c r="J77" s="4"/>
      <c r="K77" s="4"/>
      <c r="L77" s="62"/>
      <c r="M77" s="62"/>
      <c r="N77" s="65"/>
      <c r="O77" s="74"/>
      <c r="P77" s="65"/>
      <c r="Q77" s="74"/>
      <c r="R77" s="65"/>
      <c r="S77" s="74"/>
      <c r="T77" s="116">
        <v>38</v>
      </c>
      <c r="U77" s="74"/>
    </row>
    <row r="78" spans="1:21" ht="48">
      <c r="A78" s="19" t="s">
        <v>156</v>
      </c>
      <c r="B78" s="22" t="s">
        <v>157</v>
      </c>
      <c r="C78" s="21"/>
      <c r="D78" s="197"/>
      <c r="E78" s="21">
        <f>SUM(G78+F78)</f>
        <v>184</v>
      </c>
      <c r="F78" s="21">
        <v>24</v>
      </c>
      <c r="G78" s="21">
        <v>160</v>
      </c>
      <c r="H78" s="21">
        <v>94</v>
      </c>
      <c r="I78" s="4">
        <v>66</v>
      </c>
      <c r="J78" s="4"/>
      <c r="K78" s="4"/>
      <c r="L78" s="161">
        <v>18</v>
      </c>
      <c r="M78" s="161">
        <v>6</v>
      </c>
      <c r="N78" s="65"/>
      <c r="O78" s="74"/>
      <c r="P78" s="65"/>
      <c r="Q78" s="74"/>
      <c r="R78" s="65"/>
      <c r="S78" s="74"/>
      <c r="T78" s="115">
        <v>184</v>
      </c>
      <c r="U78" s="74"/>
    </row>
    <row r="79" spans="1:21">
      <c r="A79" s="19" t="s">
        <v>158</v>
      </c>
      <c r="B79" s="22" t="s">
        <v>122</v>
      </c>
      <c r="C79" s="21" t="s">
        <v>60</v>
      </c>
      <c r="D79" s="48"/>
      <c r="E79" s="21">
        <f>SUM(N79:U79)</f>
        <v>72</v>
      </c>
      <c r="F79" s="21"/>
      <c r="G79" s="21"/>
      <c r="H79" s="21"/>
      <c r="I79" s="4"/>
      <c r="J79" s="4"/>
      <c r="K79" s="4">
        <f>SUM(N79:U79)</f>
        <v>72</v>
      </c>
      <c r="L79" s="4"/>
      <c r="M79" s="62"/>
      <c r="N79" s="65"/>
      <c r="O79" s="74"/>
      <c r="P79" s="65"/>
      <c r="Q79" s="74"/>
      <c r="R79" s="65"/>
      <c r="S79" s="74"/>
      <c r="T79" s="75">
        <v>72</v>
      </c>
      <c r="U79" s="74"/>
    </row>
    <row r="80" spans="1:21">
      <c r="A80" s="19" t="s">
        <v>159</v>
      </c>
      <c r="B80" s="22" t="s">
        <v>124</v>
      </c>
      <c r="C80" s="21" t="s">
        <v>60</v>
      </c>
      <c r="D80" s="21"/>
      <c r="E80" s="21">
        <f>SUM(N80:U80)</f>
        <v>144</v>
      </c>
      <c r="F80" s="21"/>
      <c r="G80" s="21"/>
      <c r="H80" s="21"/>
      <c r="I80" s="4"/>
      <c r="J80" s="4"/>
      <c r="K80" s="4">
        <f>SUM(N80:U80)</f>
        <v>144</v>
      </c>
      <c r="L80" s="4"/>
      <c r="M80" s="62"/>
      <c r="N80" s="65"/>
      <c r="O80" s="74"/>
      <c r="P80" s="65"/>
      <c r="Q80" s="74"/>
      <c r="R80" s="65"/>
      <c r="S80" s="74"/>
      <c r="T80" s="65"/>
      <c r="U80" s="64">
        <v>144</v>
      </c>
    </row>
    <row r="81" spans="1:21">
      <c r="A81" s="19"/>
      <c r="B81" s="44" t="s">
        <v>125</v>
      </c>
      <c r="C81" s="21"/>
      <c r="D81" s="21" t="s">
        <v>126</v>
      </c>
      <c r="E81" s="21"/>
      <c r="F81" s="21"/>
      <c r="G81" s="21"/>
      <c r="H81" s="21"/>
      <c r="I81" s="4"/>
      <c r="J81" s="4"/>
      <c r="K81" s="4"/>
      <c r="L81" s="161">
        <v>6</v>
      </c>
      <c r="M81" s="161">
        <v>6</v>
      </c>
      <c r="N81" s="65"/>
      <c r="O81" s="74"/>
      <c r="P81" s="65"/>
      <c r="Q81" s="74"/>
      <c r="R81" s="65"/>
      <c r="S81" s="74"/>
      <c r="T81" s="65"/>
      <c r="U81" s="66"/>
    </row>
    <row r="82" spans="1:21" ht="24">
      <c r="A82" s="45" t="s">
        <v>160</v>
      </c>
      <c r="B82" s="46" t="s">
        <v>161</v>
      </c>
      <c r="C82" s="47" t="s">
        <v>115</v>
      </c>
      <c r="D82" s="47" t="s">
        <v>84</v>
      </c>
      <c r="E82" s="47">
        <f>SUM(E83:E84)</f>
        <v>272</v>
      </c>
      <c r="F82" s="47">
        <f>SUM(F83:F85)</f>
        <v>20</v>
      </c>
      <c r="G82" s="47">
        <f t="shared" ref="G82:H82" si="26">SUM(G83:G85)</f>
        <v>108</v>
      </c>
      <c r="H82" s="47">
        <f t="shared" si="26"/>
        <v>50</v>
      </c>
      <c r="I82" s="98">
        <f>SUM(I83:I84)</f>
        <v>42</v>
      </c>
      <c r="J82" s="98">
        <f>SUM(J83:J84)</f>
        <v>16</v>
      </c>
      <c r="K82" s="98">
        <f>SUM(K83:K85)</f>
        <v>144</v>
      </c>
      <c r="L82" s="98">
        <v>18</v>
      </c>
      <c r="M82" s="98">
        <v>12</v>
      </c>
      <c r="N82" s="99">
        <f>SUM(N83:N85)</f>
        <v>0</v>
      </c>
      <c r="O82" s="100">
        <f t="shared" ref="O82:U82" si="27">SUM(O83:O85)</f>
        <v>0</v>
      </c>
      <c r="P82" s="99">
        <f t="shared" si="27"/>
        <v>0</v>
      </c>
      <c r="Q82" s="100">
        <f t="shared" si="27"/>
        <v>0</v>
      </c>
      <c r="R82" s="99">
        <f t="shared" si="27"/>
        <v>0</v>
      </c>
      <c r="S82" s="100">
        <f t="shared" si="27"/>
        <v>0</v>
      </c>
      <c r="T82" s="99">
        <f t="shared" si="27"/>
        <v>56</v>
      </c>
      <c r="U82" s="100">
        <f t="shared" si="27"/>
        <v>216</v>
      </c>
    </row>
    <row r="83" spans="1:21" ht="24">
      <c r="A83" s="19" t="s">
        <v>162</v>
      </c>
      <c r="B83" s="22" t="s">
        <v>163</v>
      </c>
      <c r="C83" s="21"/>
      <c r="D83" s="21" t="s">
        <v>97</v>
      </c>
      <c r="E83" s="21">
        <f>SUM(G83+F83)</f>
        <v>128</v>
      </c>
      <c r="F83" s="21">
        <v>20</v>
      </c>
      <c r="G83" s="21">
        <v>108</v>
      </c>
      <c r="H83" s="21">
        <v>50</v>
      </c>
      <c r="I83" s="4">
        <v>42</v>
      </c>
      <c r="J83" s="4">
        <v>16</v>
      </c>
      <c r="K83" s="4"/>
      <c r="L83" s="161">
        <v>12</v>
      </c>
      <c r="M83" s="161">
        <v>6</v>
      </c>
      <c r="N83" s="65"/>
      <c r="O83" s="74"/>
      <c r="P83" s="65"/>
      <c r="Q83" s="74"/>
      <c r="R83" s="65"/>
      <c r="S83" s="74"/>
      <c r="T83" s="116">
        <v>56</v>
      </c>
      <c r="U83" s="66">
        <v>72</v>
      </c>
    </row>
    <row r="84" spans="1:21">
      <c r="A84" s="19" t="s">
        <v>164</v>
      </c>
      <c r="B84" s="22" t="s">
        <v>124</v>
      </c>
      <c r="C84" s="21" t="s">
        <v>60</v>
      </c>
      <c r="D84" s="21"/>
      <c r="E84" s="21">
        <f>SUM(N84:U84)</f>
        <v>144</v>
      </c>
      <c r="F84" s="21"/>
      <c r="G84" s="21"/>
      <c r="H84" s="21"/>
      <c r="I84" s="4"/>
      <c r="J84" s="4"/>
      <c r="K84" s="4">
        <f>SUM(N84:U84)</f>
        <v>144</v>
      </c>
      <c r="L84" s="4"/>
      <c r="M84" s="62"/>
      <c r="N84" s="65"/>
      <c r="O84" s="74"/>
      <c r="P84" s="65"/>
      <c r="Q84" s="74"/>
      <c r="R84" s="65"/>
      <c r="S84" s="74"/>
      <c r="T84" s="65"/>
      <c r="U84" s="64">
        <v>144</v>
      </c>
    </row>
    <row r="85" spans="1:21">
      <c r="A85" s="19"/>
      <c r="B85" s="44" t="s">
        <v>125</v>
      </c>
      <c r="C85" s="21"/>
      <c r="D85" s="21" t="s">
        <v>126</v>
      </c>
      <c r="E85" s="21"/>
      <c r="F85" s="21"/>
      <c r="G85" s="21"/>
      <c r="H85" s="21"/>
      <c r="I85" s="4"/>
      <c r="J85" s="4"/>
      <c r="K85" s="4"/>
      <c r="L85" s="161">
        <v>6</v>
      </c>
      <c r="M85" s="161">
        <v>6</v>
      </c>
      <c r="N85" s="65"/>
      <c r="O85" s="74"/>
      <c r="P85" s="65"/>
      <c r="Q85" s="74"/>
      <c r="R85" s="65"/>
      <c r="S85" s="74"/>
      <c r="T85" s="65"/>
      <c r="U85" s="66"/>
    </row>
    <row r="86" spans="1:21" ht="24">
      <c r="A86" s="45" t="s">
        <v>165</v>
      </c>
      <c r="B86" s="46" t="s">
        <v>166</v>
      </c>
      <c r="C86" s="47" t="s">
        <v>76</v>
      </c>
      <c r="D86" s="47" t="s">
        <v>145</v>
      </c>
      <c r="E86" s="47">
        <f>SUM(E87:E89)</f>
        <v>442</v>
      </c>
      <c r="F86" s="47">
        <f>SUM(F87:F89)</f>
        <v>30</v>
      </c>
      <c r="G86" s="47">
        <f>SUM(G87:G89)</f>
        <v>196</v>
      </c>
      <c r="H86" s="47">
        <f>SUM(H87:H89)</f>
        <v>106</v>
      </c>
      <c r="I86" s="98">
        <f>SUM(I87:I89)</f>
        <v>90</v>
      </c>
      <c r="J86" s="98"/>
      <c r="K86" s="98">
        <f>SUM(K88:K89)</f>
        <v>216</v>
      </c>
      <c r="L86" s="98">
        <v>6</v>
      </c>
      <c r="M86" s="98">
        <v>12</v>
      </c>
      <c r="N86" s="99">
        <f>SUM(N87:N90)</f>
        <v>0</v>
      </c>
      <c r="O86" s="100">
        <f t="shared" ref="O86:U86" si="28">SUM(O87:O90)</f>
        <v>0</v>
      </c>
      <c r="P86" s="99">
        <f t="shared" si="28"/>
        <v>280</v>
      </c>
      <c r="Q86" s="100">
        <f t="shared" si="28"/>
        <v>162</v>
      </c>
      <c r="R86" s="99">
        <f t="shared" si="28"/>
        <v>0</v>
      </c>
      <c r="S86" s="100">
        <f t="shared" si="28"/>
        <v>0</v>
      </c>
      <c r="T86" s="99">
        <f t="shared" si="28"/>
        <v>0</v>
      </c>
      <c r="U86" s="100">
        <f t="shared" si="28"/>
        <v>0</v>
      </c>
    </row>
    <row r="87" spans="1:21" ht="24">
      <c r="A87" s="19" t="s">
        <v>167</v>
      </c>
      <c r="B87" s="22" t="s">
        <v>166</v>
      </c>
      <c r="C87" s="21" t="s">
        <v>60</v>
      </c>
      <c r="D87" s="26"/>
      <c r="E87" s="21">
        <f>SUM(M87+L87+G87+F87)</f>
        <v>226</v>
      </c>
      <c r="F87" s="21">
        <v>30</v>
      </c>
      <c r="G87" s="21">
        <v>196</v>
      </c>
      <c r="H87" s="21">
        <v>106</v>
      </c>
      <c r="I87" s="4">
        <v>90</v>
      </c>
      <c r="J87" s="4"/>
      <c r="K87" s="4"/>
      <c r="L87" s="4"/>
      <c r="M87" s="62"/>
      <c r="N87" s="65"/>
      <c r="O87" s="74"/>
      <c r="P87" s="75">
        <v>226</v>
      </c>
      <c r="Q87" s="74"/>
      <c r="R87" s="65"/>
      <c r="S87" s="74"/>
      <c r="T87" s="65"/>
      <c r="U87" s="74"/>
    </row>
    <row r="88" spans="1:21">
      <c r="A88" s="19" t="s">
        <v>168</v>
      </c>
      <c r="B88" s="22" t="s">
        <v>122</v>
      </c>
      <c r="C88" s="48" t="s">
        <v>60</v>
      </c>
      <c r="D88" s="24"/>
      <c r="E88" s="21">
        <v>72</v>
      </c>
      <c r="F88" s="21"/>
      <c r="G88" s="21"/>
      <c r="H88" s="21"/>
      <c r="I88" s="4"/>
      <c r="J88" s="4"/>
      <c r="K88" s="4">
        <v>72</v>
      </c>
      <c r="L88" s="4"/>
      <c r="M88" s="62"/>
      <c r="N88" s="65"/>
      <c r="O88" s="74"/>
      <c r="P88" s="160">
        <v>54</v>
      </c>
      <c r="Q88" s="64">
        <v>18</v>
      </c>
      <c r="R88" s="65"/>
      <c r="S88" s="74"/>
      <c r="T88" s="65"/>
      <c r="U88" s="74"/>
    </row>
    <row r="89" spans="1:21">
      <c r="A89" s="19" t="s">
        <v>169</v>
      </c>
      <c r="B89" s="19" t="s">
        <v>124</v>
      </c>
      <c r="C89" s="20"/>
      <c r="D89" s="19"/>
      <c r="E89" s="21">
        <v>144</v>
      </c>
      <c r="F89" s="21"/>
      <c r="G89" s="21"/>
      <c r="H89" s="21"/>
      <c r="I89" s="4"/>
      <c r="J89" s="4"/>
      <c r="K89" s="4">
        <v>144</v>
      </c>
      <c r="L89" s="4"/>
      <c r="M89" s="62"/>
      <c r="N89" s="65"/>
      <c r="O89" s="74"/>
      <c r="P89" s="65"/>
      <c r="Q89" s="117">
        <v>144</v>
      </c>
      <c r="R89" s="65"/>
      <c r="S89" s="74"/>
      <c r="T89" s="65"/>
      <c r="U89" s="74"/>
    </row>
    <row r="90" spans="1:21">
      <c r="A90" s="19"/>
      <c r="B90" s="44" t="s">
        <v>125</v>
      </c>
      <c r="C90" s="21"/>
      <c r="D90" s="21" t="s">
        <v>126</v>
      </c>
      <c r="E90" s="21"/>
      <c r="F90" s="21"/>
      <c r="G90" s="21"/>
      <c r="H90" s="21"/>
      <c r="I90" s="4"/>
      <c r="J90" s="4"/>
      <c r="K90" s="4"/>
      <c r="L90" s="161">
        <v>6</v>
      </c>
      <c r="M90" s="161">
        <v>12</v>
      </c>
      <c r="N90" s="65"/>
      <c r="O90" s="74"/>
      <c r="P90" s="65"/>
      <c r="Q90" s="66"/>
      <c r="R90" s="65"/>
      <c r="S90" s="74"/>
      <c r="T90" s="65"/>
      <c r="U90" s="74"/>
    </row>
    <row r="91" spans="1:21">
      <c r="A91" s="121"/>
      <c r="B91" s="122" t="s">
        <v>170</v>
      </c>
      <c r="C91" s="123" t="s">
        <v>171</v>
      </c>
      <c r="D91" s="123" t="s">
        <v>172</v>
      </c>
      <c r="E91" s="124">
        <f>SUM(E8+E29+E35+E38+E51)</f>
        <v>5328</v>
      </c>
      <c r="F91" s="124">
        <f>SUM(F8+F29+F35+F38+F51)</f>
        <v>412</v>
      </c>
      <c r="G91" s="124">
        <f>SUM(G8+G29+G35+G38+G51)</f>
        <v>3692</v>
      </c>
      <c r="H91" s="124">
        <f>SUM(H8+H29+H35+H38+H51)</f>
        <v>2118</v>
      </c>
      <c r="I91" s="124">
        <f>SUM(I8+I29+I35+I38+I51)</f>
        <v>1558</v>
      </c>
      <c r="J91" s="124">
        <v>32</v>
      </c>
      <c r="K91" s="124">
        <f>SUM(K8+K29+K35+K38+K51)</f>
        <v>1224</v>
      </c>
      <c r="L91" s="124">
        <f>SUM(L8+L29+L35+L38+L51)</f>
        <v>144</v>
      </c>
      <c r="M91" s="124">
        <f>SUM(M8+M29+M35+M38+M51)</f>
        <v>108</v>
      </c>
      <c r="N91" s="134">
        <f>SUM(N8+N29+N35+N38+N51)</f>
        <v>612</v>
      </c>
      <c r="O91" s="135">
        <f t="shared" ref="O91:U91" si="29">SUM(O8+O29+O35+O38+O51)</f>
        <v>792</v>
      </c>
      <c r="P91" s="134">
        <f t="shared" si="29"/>
        <v>612</v>
      </c>
      <c r="Q91" s="135">
        <f>SUM(Q8+Q29+Q35+Q38+Q51)</f>
        <v>816</v>
      </c>
      <c r="R91" s="134">
        <f t="shared" si="29"/>
        <v>634</v>
      </c>
      <c r="S91" s="135">
        <f t="shared" si="29"/>
        <v>866</v>
      </c>
      <c r="T91" s="134">
        <f t="shared" si="29"/>
        <v>582</v>
      </c>
      <c r="U91" s="124">
        <f t="shared" si="29"/>
        <v>462</v>
      </c>
    </row>
    <row r="92" spans="1:21">
      <c r="A92" s="125" t="s">
        <v>173</v>
      </c>
      <c r="B92" s="125" t="s">
        <v>19</v>
      </c>
      <c r="C92" s="125"/>
      <c r="D92" s="125"/>
      <c r="E92" s="21">
        <f>SUM(L92:M92)</f>
        <v>252</v>
      </c>
      <c r="F92" s="21"/>
      <c r="G92" s="21"/>
      <c r="H92" s="21"/>
      <c r="I92" s="4"/>
      <c r="J92" s="4"/>
      <c r="K92" s="4"/>
      <c r="L92" s="161">
        <v>144</v>
      </c>
      <c r="M92" s="161">
        <v>108</v>
      </c>
      <c r="N92" s="105"/>
      <c r="O92" s="136">
        <v>72</v>
      </c>
      <c r="P92" s="105"/>
      <c r="Q92" s="136">
        <v>48</v>
      </c>
      <c r="R92" s="105">
        <v>12</v>
      </c>
      <c r="S92" s="104">
        <v>48</v>
      </c>
      <c r="T92" s="105">
        <v>30</v>
      </c>
      <c r="U92" s="136">
        <v>42</v>
      </c>
    </row>
    <row r="93" spans="1:21">
      <c r="A93" s="125"/>
      <c r="B93" s="125" t="s">
        <v>174</v>
      </c>
      <c r="C93" s="125"/>
      <c r="D93" s="125"/>
      <c r="E93" s="21">
        <v>144</v>
      </c>
      <c r="F93" s="21"/>
      <c r="G93" s="21"/>
      <c r="H93" s="21"/>
      <c r="I93" s="4"/>
      <c r="J93" s="4"/>
      <c r="K93" s="4">
        <v>144</v>
      </c>
      <c r="L93" s="4"/>
      <c r="M93" s="62"/>
      <c r="N93" s="105"/>
      <c r="O93" s="136"/>
      <c r="P93" s="105"/>
      <c r="Q93" s="136"/>
      <c r="R93" s="105"/>
      <c r="S93" s="136"/>
      <c r="T93" s="105"/>
      <c r="U93" s="136">
        <v>144</v>
      </c>
    </row>
    <row r="94" spans="1:21">
      <c r="A94" s="125" t="s">
        <v>175</v>
      </c>
      <c r="B94" s="125" t="s">
        <v>176</v>
      </c>
      <c r="C94" s="125"/>
      <c r="D94" s="125"/>
      <c r="E94" s="21">
        <v>216</v>
      </c>
      <c r="F94" s="21"/>
      <c r="G94" s="21"/>
      <c r="H94" s="21"/>
      <c r="I94" s="4"/>
      <c r="J94" s="4"/>
      <c r="K94" s="4"/>
      <c r="L94" s="4"/>
      <c r="M94" s="62">
        <v>216</v>
      </c>
      <c r="N94" s="137"/>
      <c r="O94" s="138"/>
      <c r="P94" s="137"/>
      <c r="Q94" s="138"/>
      <c r="R94" s="137"/>
      <c r="S94" s="138"/>
      <c r="T94" s="137"/>
      <c r="U94" s="138">
        <v>216</v>
      </c>
    </row>
    <row r="95" spans="1:21">
      <c r="A95" s="121"/>
      <c r="B95" s="122" t="s">
        <v>8</v>
      </c>
      <c r="C95" s="122"/>
      <c r="D95" s="122"/>
      <c r="E95" s="124">
        <f>SUM(E91:E94)</f>
        <v>5940</v>
      </c>
      <c r="F95" s="124">
        <f>SUM(F91:F94)</f>
        <v>412</v>
      </c>
      <c r="G95" s="124">
        <f>SUM(G91:G94)</f>
        <v>3692</v>
      </c>
      <c r="H95" s="124"/>
      <c r="I95" s="133"/>
      <c r="J95" s="133"/>
      <c r="K95" s="133">
        <f t="shared" ref="K95:U95" si="30">SUM(K91:K94)</f>
        <v>1368</v>
      </c>
      <c r="L95" s="133">
        <f t="shared" si="30"/>
        <v>288</v>
      </c>
      <c r="M95" s="133">
        <f t="shared" si="30"/>
        <v>432</v>
      </c>
      <c r="N95" s="139">
        <f t="shared" si="30"/>
        <v>612</v>
      </c>
      <c r="O95" s="135">
        <f t="shared" si="30"/>
        <v>864</v>
      </c>
      <c r="P95" s="139">
        <f t="shared" si="30"/>
        <v>612</v>
      </c>
      <c r="Q95" s="135">
        <f>SUM(Q91:Q94)</f>
        <v>864</v>
      </c>
      <c r="R95" s="139">
        <f t="shared" si="30"/>
        <v>646</v>
      </c>
      <c r="S95" s="135">
        <f t="shared" si="30"/>
        <v>914</v>
      </c>
      <c r="T95" s="139">
        <f t="shared" si="30"/>
        <v>612</v>
      </c>
      <c r="U95" s="135">
        <f t="shared" si="30"/>
        <v>864</v>
      </c>
    </row>
    <row r="96" spans="1:21">
      <c r="A96" s="126"/>
      <c r="B96" s="198" t="s">
        <v>177</v>
      </c>
      <c r="C96" s="127"/>
      <c r="D96" s="127"/>
      <c r="E96" s="127"/>
      <c r="F96" s="128"/>
      <c r="G96" s="201" t="s">
        <v>178</v>
      </c>
      <c r="H96" s="202"/>
      <c r="I96" s="202"/>
      <c r="J96" s="202"/>
      <c r="K96" s="202"/>
      <c r="L96" s="202"/>
      <c r="M96" s="202"/>
      <c r="N96" s="140">
        <f>SUM(N95-N97-N98)</f>
        <v>612</v>
      </c>
      <c r="O96" s="117">
        <f t="shared" ref="O96:T96" si="31">SUM(O95-O92-O97-O98)</f>
        <v>792</v>
      </c>
      <c r="P96" s="91">
        <f t="shared" si="31"/>
        <v>558</v>
      </c>
      <c r="Q96" s="117">
        <f t="shared" si="31"/>
        <v>510</v>
      </c>
      <c r="R96" s="91">
        <f t="shared" si="31"/>
        <v>598</v>
      </c>
      <c r="S96" s="117">
        <f t="shared" si="31"/>
        <v>398</v>
      </c>
      <c r="T96" s="91">
        <f t="shared" si="31"/>
        <v>510</v>
      </c>
      <c r="U96" s="117">
        <f>SUM(U95-U92-U94-U97-U98)</f>
        <v>174</v>
      </c>
    </row>
    <row r="97" spans="1:21">
      <c r="A97" s="126"/>
      <c r="B97" s="199"/>
      <c r="C97" s="127"/>
      <c r="D97" s="127"/>
      <c r="E97" s="127"/>
      <c r="F97" s="128"/>
      <c r="G97" s="201" t="s">
        <v>179</v>
      </c>
      <c r="H97" s="202"/>
      <c r="I97" s="202"/>
      <c r="J97" s="202"/>
      <c r="K97" s="202"/>
      <c r="L97" s="202"/>
      <c r="M97" s="202"/>
      <c r="N97" s="116">
        <v>0</v>
      </c>
      <c r="O97" s="117">
        <v>0</v>
      </c>
      <c r="P97" s="140">
        <f>SUM(P55+P61+P67+P73+P79+P88)</f>
        <v>54</v>
      </c>
      <c r="Q97" s="117">
        <f>SUM(Q55+Q61+Q67+Q73+Q79+Q88)</f>
        <v>90</v>
      </c>
      <c r="R97" s="140">
        <f t="shared" ref="R97:U97" si="32">SUM(R55+R61+R67+R73+R79+R88)</f>
        <v>36</v>
      </c>
      <c r="S97" s="117">
        <f t="shared" si="32"/>
        <v>108</v>
      </c>
      <c r="T97" s="140">
        <f t="shared" si="32"/>
        <v>72</v>
      </c>
      <c r="U97" s="117">
        <f t="shared" si="32"/>
        <v>0</v>
      </c>
    </row>
    <row r="98" spans="1:21">
      <c r="A98" s="126"/>
      <c r="B98" s="199"/>
      <c r="C98" s="127"/>
      <c r="D98" s="127"/>
      <c r="E98" s="127"/>
      <c r="F98" s="128"/>
      <c r="G98" s="201" t="s">
        <v>180</v>
      </c>
      <c r="H98" s="202"/>
      <c r="I98" s="202"/>
      <c r="J98" s="202"/>
      <c r="K98" s="202"/>
      <c r="L98" s="202"/>
      <c r="M98" s="202"/>
      <c r="N98" s="116">
        <v>0</v>
      </c>
      <c r="O98" s="117">
        <v>0</v>
      </c>
      <c r="P98" s="140">
        <f>SUM(P56+P62+P68+P74+P80+P84+P89)</f>
        <v>0</v>
      </c>
      <c r="Q98" s="117">
        <f t="shared" ref="Q98:T98" si="33">SUM(Q56+Q62+Q68+Q74+Q80+Q84+Q89)</f>
        <v>216</v>
      </c>
      <c r="R98" s="140">
        <f t="shared" si="33"/>
        <v>0</v>
      </c>
      <c r="S98" s="117">
        <f t="shared" si="33"/>
        <v>360</v>
      </c>
      <c r="T98" s="140">
        <f t="shared" si="33"/>
        <v>0</v>
      </c>
      <c r="U98" s="117">
        <f>SUM(U56+U62+U68+U74+U80+U84+U89+U93)</f>
        <v>432</v>
      </c>
    </row>
    <row r="99" spans="1:21">
      <c r="A99" s="126"/>
      <c r="B99" s="199"/>
      <c r="C99" s="127"/>
      <c r="D99" s="127"/>
      <c r="E99" s="127"/>
      <c r="F99" s="128"/>
      <c r="G99" s="129" t="s">
        <v>181</v>
      </c>
      <c r="H99" s="130"/>
      <c r="I99" s="130"/>
      <c r="J99" s="203"/>
      <c r="K99" s="203"/>
      <c r="L99" s="203"/>
      <c r="M99" s="203"/>
      <c r="N99" s="116">
        <v>0</v>
      </c>
      <c r="O99" s="117">
        <v>3</v>
      </c>
      <c r="P99" s="116">
        <v>0</v>
      </c>
      <c r="Q99" s="117">
        <v>3</v>
      </c>
      <c r="R99" s="116">
        <v>1</v>
      </c>
      <c r="S99" s="104">
        <v>5</v>
      </c>
      <c r="T99" s="116">
        <v>2</v>
      </c>
      <c r="U99" s="117">
        <v>3</v>
      </c>
    </row>
    <row r="100" spans="1:21">
      <c r="A100" s="126"/>
      <c r="B100" s="199"/>
      <c r="C100" s="127"/>
      <c r="D100" s="127"/>
      <c r="E100" s="127"/>
      <c r="F100" s="128"/>
      <c r="G100" s="204" t="s">
        <v>182</v>
      </c>
      <c r="H100" s="205"/>
      <c r="I100" s="205"/>
      <c r="J100" s="205"/>
      <c r="K100" s="205"/>
      <c r="L100" s="205"/>
      <c r="M100" s="205"/>
      <c r="N100" s="116">
        <v>1</v>
      </c>
      <c r="O100" s="142">
        <v>10</v>
      </c>
      <c r="P100" s="116">
        <v>3</v>
      </c>
      <c r="Q100" s="142">
        <v>8</v>
      </c>
      <c r="R100" s="116">
        <v>4</v>
      </c>
      <c r="S100" s="117">
        <v>5</v>
      </c>
      <c r="T100" s="116">
        <v>3</v>
      </c>
      <c r="U100" s="117">
        <v>5</v>
      </c>
    </row>
    <row r="101" spans="1:21">
      <c r="A101" s="126"/>
      <c r="B101" s="199"/>
      <c r="C101" s="126"/>
      <c r="D101" s="126"/>
      <c r="E101" s="126"/>
      <c r="F101" s="128"/>
      <c r="G101" s="129" t="s">
        <v>183</v>
      </c>
      <c r="H101" s="130"/>
      <c r="I101" s="203"/>
      <c r="J101" s="203"/>
      <c r="K101" s="203"/>
      <c r="L101" s="203"/>
      <c r="M101" s="203"/>
      <c r="N101" s="116"/>
      <c r="O101" s="117"/>
      <c r="P101" s="116"/>
      <c r="Q101" s="117"/>
      <c r="R101" s="116"/>
      <c r="S101" s="117"/>
      <c r="T101" s="116"/>
      <c r="U101" s="117"/>
    </row>
    <row r="102" spans="1:21">
      <c r="A102" s="131"/>
      <c r="B102" s="200"/>
      <c r="C102" s="131"/>
      <c r="D102" s="131"/>
      <c r="E102" s="131"/>
      <c r="F102" s="131"/>
      <c r="G102" s="206" t="s">
        <v>59</v>
      </c>
      <c r="H102" s="207"/>
      <c r="I102" s="207"/>
      <c r="J102" s="207"/>
      <c r="K102" s="207"/>
      <c r="L102" s="207"/>
      <c r="M102" s="207"/>
      <c r="N102" s="143"/>
      <c r="O102" s="144">
        <v>1</v>
      </c>
      <c r="P102" s="143"/>
      <c r="Q102" s="152"/>
      <c r="R102" s="143"/>
      <c r="S102" s="152"/>
      <c r="T102" s="143"/>
      <c r="U102" s="152"/>
    </row>
    <row r="104" spans="1:21">
      <c r="B104" s="132" t="s">
        <v>184</v>
      </c>
      <c r="P104" s="145">
        <v>612</v>
      </c>
      <c r="Q104" s="145">
        <v>828</v>
      </c>
      <c r="R104" s="145"/>
      <c r="S104" s="145">
        <v>864</v>
      </c>
      <c r="T104" s="145">
        <v>576</v>
      </c>
      <c r="U104" s="145">
        <v>468</v>
      </c>
    </row>
  </sheetData>
  <mergeCells count="43">
    <mergeCell ref="M65:M66"/>
    <mergeCell ref="L65:L66"/>
    <mergeCell ref="E3:E7"/>
    <mergeCell ref="F3:F7"/>
    <mergeCell ref="G4:G7"/>
    <mergeCell ref="H5:H7"/>
    <mergeCell ref="I5:I7"/>
    <mergeCell ref="J5:J7"/>
    <mergeCell ref="K4:K7"/>
    <mergeCell ref="L4:L7"/>
    <mergeCell ref="B96:B102"/>
    <mergeCell ref="C3:C7"/>
    <mergeCell ref="D3:D7"/>
    <mergeCell ref="D53:D54"/>
    <mergeCell ref="D59:D60"/>
    <mergeCell ref="D65:D66"/>
    <mergeCell ref="D77:D78"/>
    <mergeCell ref="B2:B7"/>
    <mergeCell ref="J99:M99"/>
    <mergeCell ref="G100:M100"/>
    <mergeCell ref="I101:M101"/>
    <mergeCell ref="G102:M102"/>
    <mergeCell ref="G96:M96"/>
    <mergeCell ref="G97:M97"/>
    <mergeCell ref="G98:M98"/>
    <mergeCell ref="A1:U1"/>
    <mergeCell ref="C2:D2"/>
    <mergeCell ref="E2:M2"/>
    <mergeCell ref="N2:U2"/>
    <mergeCell ref="G3:L3"/>
    <mergeCell ref="N3:O3"/>
    <mergeCell ref="P3:Q3"/>
    <mergeCell ref="R3:S3"/>
    <mergeCell ref="T3:U3"/>
    <mergeCell ref="A2:A7"/>
    <mergeCell ref="M4:M7"/>
    <mergeCell ref="H4:J4"/>
    <mergeCell ref="N6:U6"/>
    <mergeCell ref="A18:B18"/>
    <mergeCell ref="N4:O4"/>
    <mergeCell ref="P4:Q4"/>
    <mergeCell ref="R4:S4"/>
    <mergeCell ref="T4:U4"/>
  </mergeCells>
  <pageMargins left="0.196850393700787" right="0.196850393700787" top="0.74803149606299202" bottom="0.70866141732283505" header="0.31496062992126" footer="0.31496062992126"/>
  <pageSetup paperSize="9" scale="70" orientation="landscape" horizontalDpi="180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tabSelected="1" showWhiteSpace="0" zoomScale="80" zoomScaleNormal="80" zoomScalePageLayoutView="70" workbookViewId="0">
      <selection activeCell="AA7" sqref="AA7"/>
    </sheetView>
  </sheetViews>
  <sheetFormatPr defaultColWidth="9.140625" defaultRowHeight="15"/>
  <cols>
    <col min="1" max="1" width="9.28515625" style="5" customWidth="1"/>
    <col min="2" max="2" width="35" style="5" customWidth="1"/>
    <col min="3" max="3" width="8.42578125" style="5" customWidth="1"/>
    <col min="4" max="4" width="8.28515625" style="5" customWidth="1"/>
    <col min="5" max="5" width="7.85546875" style="5" customWidth="1"/>
    <col min="6" max="6" width="5.42578125" style="5" customWidth="1"/>
    <col min="7" max="7" width="10.7109375" style="5" customWidth="1"/>
    <col min="8" max="8" width="5.85546875" style="5" customWidth="1"/>
    <col min="9" max="9" width="9.140625" style="5"/>
    <col min="10" max="10" width="5.5703125" style="5" customWidth="1"/>
    <col min="11" max="11" width="5.140625" style="5" customWidth="1"/>
    <col min="12" max="12" width="5.42578125" style="5" customWidth="1"/>
    <col min="13" max="13" width="7.28515625" style="5" customWidth="1"/>
    <col min="14" max="16384" width="9.140625" style="5"/>
  </cols>
  <sheetData>
    <row r="1" spans="1:26" ht="26.25" customHeight="1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6" ht="42" customHeight="1">
      <c r="A2" s="222" t="s">
        <v>1</v>
      </c>
      <c r="B2" s="222" t="s">
        <v>2</v>
      </c>
      <c r="C2" s="224" t="s">
        <v>3</v>
      </c>
      <c r="D2" s="225"/>
      <c r="E2" s="224" t="s">
        <v>4</v>
      </c>
      <c r="F2" s="226"/>
      <c r="G2" s="226"/>
      <c r="H2" s="226"/>
      <c r="I2" s="226"/>
      <c r="J2" s="226"/>
      <c r="K2" s="226"/>
      <c r="L2" s="226"/>
      <c r="M2" s="225"/>
      <c r="N2" s="227" t="s">
        <v>5</v>
      </c>
      <c r="O2" s="228"/>
      <c r="P2" s="228"/>
      <c r="Q2" s="228"/>
      <c r="R2" s="228"/>
      <c r="S2" s="228"/>
      <c r="T2" s="228"/>
      <c r="U2" s="229"/>
      <c r="X2" s="271"/>
      <c r="Y2" s="271"/>
      <c r="Z2" s="272"/>
    </row>
    <row r="3" spans="1:26" ht="26.25" customHeight="1">
      <c r="A3" s="223"/>
      <c r="B3" s="223"/>
      <c r="C3" s="230" t="s">
        <v>6</v>
      </c>
      <c r="D3" s="230" t="s">
        <v>7</v>
      </c>
      <c r="E3" s="232" t="s">
        <v>8</v>
      </c>
      <c r="F3" s="232" t="s">
        <v>9</v>
      </c>
      <c r="G3" s="239" t="s">
        <v>10</v>
      </c>
      <c r="H3" s="240"/>
      <c r="I3" s="240"/>
      <c r="J3" s="240"/>
      <c r="K3" s="240"/>
      <c r="L3" s="241"/>
      <c r="M3" s="7"/>
      <c r="N3" s="219" t="s">
        <v>11</v>
      </c>
      <c r="O3" s="220"/>
      <c r="P3" s="219" t="s">
        <v>12</v>
      </c>
      <c r="Q3" s="220"/>
      <c r="R3" s="219" t="s">
        <v>13</v>
      </c>
      <c r="S3" s="220"/>
      <c r="T3" s="219" t="s">
        <v>14</v>
      </c>
      <c r="U3" s="220"/>
    </row>
    <row r="4" spans="1:26" ht="24.75" customHeight="1">
      <c r="A4" s="223"/>
      <c r="B4" s="223"/>
      <c r="C4" s="231"/>
      <c r="D4" s="231"/>
      <c r="E4" s="233"/>
      <c r="F4" s="233"/>
      <c r="G4" s="230" t="s">
        <v>15</v>
      </c>
      <c r="H4" s="234" t="s">
        <v>16</v>
      </c>
      <c r="I4" s="235"/>
      <c r="J4" s="236"/>
      <c r="K4" s="230" t="s">
        <v>17</v>
      </c>
      <c r="L4" s="232" t="s">
        <v>18</v>
      </c>
      <c r="M4" s="237" t="s">
        <v>19</v>
      </c>
      <c r="N4" s="216"/>
      <c r="O4" s="218"/>
      <c r="P4" s="216"/>
      <c r="Q4" s="218"/>
      <c r="R4" s="216"/>
      <c r="S4" s="218"/>
      <c r="T4" s="216"/>
      <c r="U4" s="218"/>
    </row>
    <row r="5" spans="1:26" ht="15" customHeight="1">
      <c r="A5" s="223"/>
      <c r="B5" s="223"/>
      <c r="C5" s="231"/>
      <c r="D5" s="231"/>
      <c r="E5" s="233"/>
      <c r="F5" s="233"/>
      <c r="G5" s="231"/>
      <c r="H5" s="212" t="s">
        <v>20</v>
      </c>
      <c r="I5" s="212" t="s">
        <v>21</v>
      </c>
      <c r="J5" s="212" t="s">
        <v>22</v>
      </c>
      <c r="K5" s="231"/>
      <c r="L5" s="233"/>
      <c r="M5" s="238"/>
      <c r="N5" s="50" t="s">
        <v>23</v>
      </c>
      <c r="O5" s="50" t="s">
        <v>24</v>
      </c>
      <c r="P5" s="50" t="s">
        <v>23</v>
      </c>
      <c r="Q5" s="50" t="s">
        <v>24</v>
      </c>
      <c r="R5" s="50" t="s">
        <v>23</v>
      </c>
      <c r="S5" s="50" t="s">
        <v>24</v>
      </c>
      <c r="T5" s="50" t="s">
        <v>23</v>
      </c>
      <c r="U5" s="50" t="s">
        <v>24</v>
      </c>
    </row>
    <row r="6" spans="1:26">
      <c r="A6" s="223"/>
      <c r="B6" s="223"/>
      <c r="C6" s="231"/>
      <c r="D6" s="231"/>
      <c r="E6" s="233"/>
      <c r="F6" s="233"/>
      <c r="G6" s="231"/>
      <c r="H6" s="213"/>
      <c r="I6" s="214"/>
      <c r="J6" s="213"/>
      <c r="K6" s="231"/>
      <c r="L6" s="233"/>
      <c r="M6" s="238"/>
      <c r="N6" s="216" t="s">
        <v>25</v>
      </c>
      <c r="O6" s="217"/>
      <c r="P6" s="217"/>
      <c r="Q6" s="217"/>
      <c r="R6" s="217"/>
      <c r="S6" s="217"/>
      <c r="T6" s="217"/>
      <c r="U6" s="218"/>
    </row>
    <row r="7" spans="1:26" ht="54" customHeight="1">
      <c r="A7" s="223"/>
      <c r="B7" s="223"/>
      <c r="C7" s="231"/>
      <c r="D7" s="231"/>
      <c r="E7" s="233"/>
      <c r="F7" s="233"/>
      <c r="G7" s="231"/>
      <c r="H7" s="213"/>
      <c r="I7" s="215"/>
      <c r="J7" s="213"/>
      <c r="K7" s="231"/>
      <c r="L7" s="233"/>
      <c r="M7" s="238"/>
      <c r="N7" s="51">
        <v>17</v>
      </c>
      <c r="O7" s="51">
        <v>24</v>
      </c>
      <c r="P7" s="51">
        <v>17</v>
      </c>
      <c r="Q7" s="51">
        <v>24</v>
      </c>
      <c r="R7" s="51">
        <v>17</v>
      </c>
      <c r="S7" s="51">
        <v>25</v>
      </c>
      <c r="T7" s="51">
        <v>17</v>
      </c>
      <c r="U7" s="51">
        <v>24</v>
      </c>
    </row>
    <row r="8" spans="1:26">
      <c r="A8" s="8" t="s">
        <v>26</v>
      </c>
      <c r="B8" s="9" t="s">
        <v>27</v>
      </c>
      <c r="C8" s="10" t="s">
        <v>28</v>
      </c>
      <c r="D8" s="10" t="s">
        <v>29</v>
      </c>
      <c r="E8" s="11">
        <f>SUM(E9+E18)</f>
        <v>1404</v>
      </c>
      <c r="F8" s="11">
        <f t="shared" ref="F8:U8" si="0">SUM(F9+F18)</f>
        <v>0</v>
      </c>
      <c r="G8" s="11">
        <f t="shared" si="0"/>
        <v>1404</v>
      </c>
      <c r="H8" s="11">
        <f t="shared" si="0"/>
        <v>945</v>
      </c>
      <c r="I8" s="11">
        <f t="shared" si="0"/>
        <v>459</v>
      </c>
      <c r="J8" s="11"/>
      <c r="K8" s="11">
        <f t="shared" si="0"/>
        <v>0</v>
      </c>
      <c r="L8" s="11">
        <f t="shared" si="0"/>
        <v>54</v>
      </c>
      <c r="M8" s="11">
        <f t="shared" si="0"/>
        <v>18</v>
      </c>
      <c r="N8" s="11">
        <f t="shared" si="0"/>
        <v>612</v>
      </c>
      <c r="O8" s="11">
        <f t="shared" si="0"/>
        <v>792</v>
      </c>
      <c r="P8" s="11">
        <f t="shared" si="0"/>
        <v>0</v>
      </c>
      <c r="Q8" s="11">
        <f t="shared" si="0"/>
        <v>0</v>
      </c>
      <c r="R8" s="11">
        <f t="shared" si="0"/>
        <v>0</v>
      </c>
      <c r="S8" s="11">
        <f t="shared" si="0"/>
        <v>0</v>
      </c>
      <c r="T8" s="11">
        <f t="shared" si="0"/>
        <v>0</v>
      </c>
      <c r="U8" s="85">
        <f t="shared" si="0"/>
        <v>0</v>
      </c>
    </row>
    <row r="9" spans="1:26" ht="24">
      <c r="A9" s="12" t="s">
        <v>185</v>
      </c>
      <c r="B9" s="13" t="s">
        <v>186</v>
      </c>
      <c r="C9" s="14" t="s">
        <v>187</v>
      </c>
      <c r="D9" s="14" t="s">
        <v>84</v>
      </c>
      <c r="E9" s="15">
        <f>SUM(E10:E17)</f>
        <v>886</v>
      </c>
      <c r="F9" s="15">
        <f>SUM(F10:F17)</f>
        <v>0</v>
      </c>
      <c r="G9" s="15">
        <f>SUM(G10:G17)</f>
        <v>886</v>
      </c>
      <c r="H9" s="15">
        <f>SUM(H10:H17)</f>
        <v>567</v>
      </c>
      <c r="I9" s="52">
        <f>SUM(I10:I17)</f>
        <v>319</v>
      </c>
      <c r="J9" s="52"/>
      <c r="K9" s="52">
        <f t="shared" ref="K9:U9" si="1">SUM(K10:K17)</f>
        <v>0</v>
      </c>
      <c r="L9" s="52">
        <f t="shared" si="1"/>
        <v>38</v>
      </c>
      <c r="M9" s="52">
        <f t="shared" si="1"/>
        <v>12</v>
      </c>
      <c r="N9" s="53">
        <f t="shared" si="1"/>
        <v>318</v>
      </c>
      <c r="O9" s="54">
        <f t="shared" si="1"/>
        <v>568</v>
      </c>
      <c r="P9" s="53">
        <f t="shared" si="1"/>
        <v>0</v>
      </c>
      <c r="Q9" s="54">
        <f t="shared" si="1"/>
        <v>0</v>
      </c>
      <c r="R9" s="53">
        <f t="shared" si="1"/>
        <v>0</v>
      </c>
      <c r="S9" s="54">
        <f t="shared" si="1"/>
        <v>0</v>
      </c>
      <c r="T9" s="53">
        <f t="shared" si="1"/>
        <v>0</v>
      </c>
      <c r="U9" s="54">
        <f t="shared" si="1"/>
        <v>0</v>
      </c>
    </row>
    <row r="10" spans="1:26">
      <c r="A10" s="16" t="s">
        <v>188</v>
      </c>
      <c r="B10" s="16" t="s">
        <v>31</v>
      </c>
      <c r="C10" s="17"/>
      <c r="D10" s="17" t="s">
        <v>32</v>
      </c>
      <c r="E10" s="18">
        <f>SUM(G10)</f>
        <v>78</v>
      </c>
      <c r="F10" s="18">
        <v>0</v>
      </c>
      <c r="G10" s="18">
        <f>SUM(N10:U10)</f>
        <v>78</v>
      </c>
      <c r="H10" s="18">
        <v>59</v>
      </c>
      <c r="I10" s="55">
        <v>19</v>
      </c>
      <c r="J10" s="56"/>
      <c r="K10" s="56"/>
      <c r="L10" s="56">
        <v>16</v>
      </c>
      <c r="M10" s="57">
        <v>6</v>
      </c>
      <c r="N10" s="58">
        <v>34</v>
      </c>
      <c r="O10" s="59">
        <v>44</v>
      </c>
      <c r="P10" s="60"/>
      <c r="Q10" s="82"/>
      <c r="R10" s="60"/>
      <c r="S10" s="82"/>
      <c r="T10" s="60"/>
      <c r="U10" s="82"/>
    </row>
    <row r="11" spans="1:26">
      <c r="A11" s="19" t="s">
        <v>189</v>
      </c>
      <c r="B11" s="19" t="s">
        <v>34</v>
      </c>
      <c r="C11" s="20" t="s">
        <v>35</v>
      </c>
      <c r="D11" s="20"/>
      <c r="E11" s="21">
        <f t="shared" ref="E11:E17" si="2">SUM(G11+L11+M11)</f>
        <v>117</v>
      </c>
      <c r="F11" s="21">
        <v>0</v>
      </c>
      <c r="G11" s="21">
        <f t="shared" ref="G11:G17" si="3">SUM(N11:U11)</f>
        <v>117</v>
      </c>
      <c r="H11" s="21">
        <v>98</v>
      </c>
      <c r="I11" s="61">
        <v>19</v>
      </c>
      <c r="J11" s="4"/>
      <c r="K11" s="4"/>
      <c r="L11" s="4"/>
      <c r="M11" s="62"/>
      <c r="N11" s="63">
        <v>50</v>
      </c>
      <c r="O11" s="64">
        <v>67</v>
      </c>
      <c r="P11" s="65"/>
      <c r="Q11" s="74"/>
      <c r="R11" s="65"/>
      <c r="S11" s="74"/>
      <c r="T11" s="65"/>
      <c r="U11" s="74"/>
    </row>
    <row r="12" spans="1:26">
      <c r="A12" s="19" t="s">
        <v>190</v>
      </c>
      <c r="B12" s="19" t="s">
        <v>37</v>
      </c>
      <c r="C12" s="20" t="s">
        <v>35</v>
      </c>
      <c r="D12" s="20"/>
      <c r="E12" s="21">
        <f t="shared" si="2"/>
        <v>117</v>
      </c>
      <c r="F12" s="21">
        <v>0</v>
      </c>
      <c r="G12" s="21">
        <f t="shared" si="3"/>
        <v>117</v>
      </c>
      <c r="H12" s="21">
        <v>0</v>
      </c>
      <c r="I12" s="61">
        <v>117</v>
      </c>
      <c r="J12" s="4"/>
      <c r="K12" s="4"/>
      <c r="L12" s="4"/>
      <c r="M12" s="62"/>
      <c r="N12" s="63">
        <v>34</v>
      </c>
      <c r="O12" s="64">
        <v>83</v>
      </c>
      <c r="P12" s="65"/>
      <c r="Q12" s="74"/>
      <c r="R12" s="65"/>
      <c r="S12" s="74"/>
      <c r="T12" s="65"/>
      <c r="U12" s="74"/>
    </row>
    <row r="13" spans="1:26">
      <c r="A13" s="19" t="s">
        <v>191</v>
      </c>
      <c r="B13" s="22" t="s">
        <v>192</v>
      </c>
      <c r="C13" s="23"/>
      <c r="D13" s="17" t="s">
        <v>32</v>
      </c>
      <c r="E13" s="21">
        <f>SUM(G13)</f>
        <v>234</v>
      </c>
      <c r="F13" s="21">
        <v>0</v>
      </c>
      <c r="G13" s="21">
        <f t="shared" si="3"/>
        <v>234</v>
      </c>
      <c r="H13" s="21">
        <v>223</v>
      </c>
      <c r="I13" s="61">
        <v>11</v>
      </c>
      <c r="J13" s="4"/>
      <c r="K13" s="4"/>
      <c r="L13" s="4">
        <v>22</v>
      </c>
      <c r="M13" s="62">
        <v>6</v>
      </c>
      <c r="N13" s="63">
        <v>100</v>
      </c>
      <c r="O13" s="66">
        <v>134</v>
      </c>
      <c r="P13" s="65"/>
      <c r="Q13" s="74"/>
      <c r="R13" s="65"/>
      <c r="S13" s="74"/>
      <c r="T13" s="65"/>
      <c r="U13" s="74"/>
    </row>
    <row r="14" spans="1:26">
      <c r="A14" s="19" t="s">
        <v>193</v>
      </c>
      <c r="B14" s="19" t="s">
        <v>43</v>
      </c>
      <c r="C14" s="20" t="s">
        <v>35</v>
      </c>
      <c r="D14" s="20"/>
      <c r="E14" s="21">
        <f t="shared" si="2"/>
        <v>117</v>
      </c>
      <c r="F14" s="21">
        <v>0</v>
      </c>
      <c r="G14" s="21">
        <f t="shared" si="3"/>
        <v>117</v>
      </c>
      <c r="H14" s="21">
        <v>115</v>
      </c>
      <c r="I14" s="61">
        <v>2</v>
      </c>
      <c r="J14" s="4"/>
      <c r="K14" s="4"/>
      <c r="L14" s="4"/>
      <c r="M14" s="62"/>
      <c r="N14" s="63">
        <v>50</v>
      </c>
      <c r="O14" s="64">
        <v>67</v>
      </c>
      <c r="P14" s="65"/>
      <c r="Q14" s="74"/>
      <c r="R14" s="65"/>
      <c r="S14" s="74"/>
      <c r="T14" s="65"/>
      <c r="U14" s="74"/>
    </row>
    <row r="15" spans="1:26">
      <c r="A15" s="19" t="s">
        <v>194</v>
      </c>
      <c r="B15" s="19" t="s">
        <v>55</v>
      </c>
      <c r="C15" s="20" t="s">
        <v>35</v>
      </c>
      <c r="D15" s="20"/>
      <c r="E15" s="21">
        <f t="shared" si="2"/>
        <v>117</v>
      </c>
      <c r="F15" s="21">
        <v>0</v>
      </c>
      <c r="G15" s="21">
        <f t="shared" si="3"/>
        <v>117</v>
      </c>
      <c r="H15" s="21">
        <v>4</v>
      </c>
      <c r="I15" s="61">
        <v>113</v>
      </c>
      <c r="J15" s="4"/>
      <c r="K15" s="4"/>
      <c r="L15" s="4"/>
      <c r="M15" s="62"/>
      <c r="N15" s="63">
        <v>50</v>
      </c>
      <c r="O15" s="64">
        <v>67</v>
      </c>
      <c r="P15" s="65"/>
      <c r="Q15" s="74"/>
      <c r="R15" s="65"/>
      <c r="S15" s="74"/>
      <c r="T15" s="65"/>
      <c r="U15" s="74"/>
    </row>
    <row r="16" spans="1:26">
      <c r="A16" s="19" t="s">
        <v>195</v>
      </c>
      <c r="B16" s="19" t="s">
        <v>57</v>
      </c>
      <c r="C16" s="20" t="s">
        <v>60</v>
      </c>
      <c r="D16" s="20"/>
      <c r="E16" s="21">
        <f t="shared" si="2"/>
        <v>70</v>
      </c>
      <c r="F16" s="21">
        <v>0</v>
      </c>
      <c r="G16" s="21">
        <f t="shared" si="3"/>
        <v>70</v>
      </c>
      <c r="H16" s="21">
        <v>50</v>
      </c>
      <c r="I16" s="61">
        <v>20</v>
      </c>
      <c r="J16" s="4"/>
      <c r="K16" s="4"/>
      <c r="L16" s="4"/>
      <c r="M16" s="62"/>
      <c r="N16" s="65"/>
      <c r="O16" s="64">
        <v>70</v>
      </c>
      <c r="P16" s="65"/>
      <c r="Q16" s="74"/>
      <c r="R16" s="65"/>
      <c r="S16" s="74"/>
      <c r="T16" s="65"/>
      <c r="U16" s="74"/>
    </row>
    <row r="17" spans="1:22">
      <c r="A17" s="24" t="s">
        <v>196</v>
      </c>
      <c r="B17" s="24" t="s">
        <v>197</v>
      </c>
      <c r="C17" s="25" t="s">
        <v>60</v>
      </c>
      <c r="D17" s="25"/>
      <c r="E17" s="26">
        <f t="shared" si="2"/>
        <v>36</v>
      </c>
      <c r="F17" s="26">
        <v>0</v>
      </c>
      <c r="G17" s="26">
        <f t="shared" si="3"/>
        <v>36</v>
      </c>
      <c r="H17" s="26">
        <v>18</v>
      </c>
      <c r="I17" s="67">
        <v>18</v>
      </c>
      <c r="J17" s="68"/>
      <c r="K17" s="68"/>
      <c r="L17" s="68"/>
      <c r="M17" s="69"/>
      <c r="N17" s="70"/>
      <c r="O17" s="71">
        <v>36</v>
      </c>
      <c r="P17" s="70"/>
      <c r="Q17" s="84"/>
      <c r="R17" s="70"/>
      <c r="S17" s="84"/>
      <c r="T17" s="70"/>
      <c r="U17" s="84"/>
    </row>
    <row r="18" spans="1:22">
      <c r="A18" s="242" t="s">
        <v>198</v>
      </c>
      <c r="B18" s="243"/>
      <c r="C18" s="27" t="s">
        <v>63</v>
      </c>
      <c r="D18" s="27" t="s">
        <v>145</v>
      </c>
      <c r="E18" s="15">
        <f>SUM(E19:E28)</f>
        <v>518</v>
      </c>
      <c r="F18" s="15">
        <f t="shared" ref="F18:U18" si="4">SUM(F19:F28)</f>
        <v>0</v>
      </c>
      <c r="G18" s="15">
        <f t="shared" si="4"/>
        <v>518</v>
      </c>
      <c r="H18" s="15">
        <f t="shared" si="4"/>
        <v>378</v>
      </c>
      <c r="I18" s="52">
        <f t="shared" si="4"/>
        <v>140</v>
      </c>
      <c r="J18" s="52"/>
      <c r="K18" s="52">
        <f t="shared" si="4"/>
        <v>0</v>
      </c>
      <c r="L18" s="52">
        <f t="shared" si="4"/>
        <v>16</v>
      </c>
      <c r="M18" s="52">
        <f t="shared" si="4"/>
        <v>6</v>
      </c>
      <c r="N18" s="53">
        <f t="shared" si="4"/>
        <v>294</v>
      </c>
      <c r="O18" s="54">
        <f t="shared" si="4"/>
        <v>224</v>
      </c>
      <c r="P18" s="53">
        <f t="shared" si="4"/>
        <v>0</v>
      </c>
      <c r="Q18" s="54">
        <f t="shared" si="4"/>
        <v>0</v>
      </c>
      <c r="R18" s="53">
        <f t="shared" si="4"/>
        <v>0</v>
      </c>
      <c r="S18" s="54">
        <f t="shared" si="4"/>
        <v>0</v>
      </c>
      <c r="T18" s="53">
        <f t="shared" si="4"/>
        <v>0</v>
      </c>
      <c r="U18" s="54">
        <f t="shared" si="4"/>
        <v>0</v>
      </c>
    </row>
    <row r="19" spans="1:22">
      <c r="A19" s="16" t="s">
        <v>199</v>
      </c>
      <c r="B19" s="16" t="s">
        <v>200</v>
      </c>
      <c r="C19" s="20" t="s">
        <v>35</v>
      </c>
      <c r="D19" s="17"/>
      <c r="E19" s="18">
        <f t="shared" ref="E19:E28" si="5">SUM(G19+L19+M19)</f>
        <v>100</v>
      </c>
      <c r="F19" s="18">
        <v>0</v>
      </c>
      <c r="G19" s="18">
        <f>SUM(N19:U19)</f>
        <v>100</v>
      </c>
      <c r="H19" s="18">
        <v>34</v>
      </c>
      <c r="I19" s="55">
        <v>66</v>
      </c>
      <c r="J19" s="56"/>
      <c r="K19" s="56"/>
      <c r="L19" s="56"/>
      <c r="M19" s="57"/>
      <c r="N19" s="58">
        <v>48</v>
      </c>
      <c r="O19" s="72">
        <v>52</v>
      </c>
      <c r="P19" s="60"/>
      <c r="Q19" s="82"/>
      <c r="R19" s="60"/>
      <c r="S19" s="82"/>
      <c r="T19" s="60"/>
      <c r="U19" s="82"/>
    </row>
    <row r="20" spans="1:22">
      <c r="A20" s="19" t="s">
        <v>201</v>
      </c>
      <c r="B20" s="19" t="s">
        <v>45</v>
      </c>
      <c r="C20" s="20" t="s">
        <v>35</v>
      </c>
      <c r="D20" s="21"/>
      <c r="E20" s="21">
        <f t="shared" si="5"/>
        <v>78</v>
      </c>
      <c r="F20" s="21">
        <v>0</v>
      </c>
      <c r="G20" s="21">
        <f t="shared" ref="G20:G28" si="6">SUM(N20:U20)</f>
        <v>78</v>
      </c>
      <c r="H20" s="21">
        <v>58</v>
      </c>
      <c r="I20" s="61">
        <v>20</v>
      </c>
      <c r="J20" s="4"/>
      <c r="K20" s="4"/>
      <c r="L20" s="4"/>
      <c r="M20" s="62"/>
      <c r="N20" s="63">
        <v>34</v>
      </c>
      <c r="O20" s="64">
        <v>44</v>
      </c>
      <c r="P20" s="65"/>
      <c r="Q20" s="74"/>
      <c r="R20" s="65"/>
      <c r="S20" s="74"/>
      <c r="T20" s="65"/>
      <c r="U20" s="74"/>
    </row>
    <row r="21" spans="1:22">
      <c r="A21" s="19" t="s">
        <v>202</v>
      </c>
      <c r="B21" s="19" t="s">
        <v>203</v>
      </c>
      <c r="C21" s="20" t="s">
        <v>35</v>
      </c>
      <c r="D21" s="20"/>
      <c r="E21" s="21">
        <f t="shared" si="5"/>
        <v>72</v>
      </c>
      <c r="F21" s="21">
        <v>0</v>
      </c>
      <c r="G21" s="21">
        <f t="shared" si="6"/>
        <v>72</v>
      </c>
      <c r="H21" s="21">
        <v>60</v>
      </c>
      <c r="I21" s="61">
        <v>12</v>
      </c>
      <c r="J21" s="4"/>
      <c r="K21" s="4"/>
      <c r="L21" s="4"/>
      <c r="M21" s="62"/>
      <c r="N21" s="63">
        <v>34</v>
      </c>
      <c r="O21" s="64">
        <v>38</v>
      </c>
      <c r="P21" s="65"/>
      <c r="Q21" s="74"/>
      <c r="R21" s="65"/>
      <c r="S21" s="74"/>
      <c r="T21" s="65"/>
      <c r="U21" s="74"/>
    </row>
    <row r="22" spans="1:22">
      <c r="A22" s="19" t="s">
        <v>204</v>
      </c>
      <c r="B22" s="19" t="s">
        <v>205</v>
      </c>
      <c r="C22" s="20"/>
      <c r="D22" s="17" t="s">
        <v>32</v>
      </c>
      <c r="E22" s="21">
        <f>SUM(G22)</f>
        <v>85</v>
      </c>
      <c r="F22" s="21">
        <v>0</v>
      </c>
      <c r="G22" s="21">
        <f t="shared" si="6"/>
        <v>85</v>
      </c>
      <c r="H22" s="21">
        <v>73</v>
      </c>
      <c r="I22" s="61">
        <v>12</v>
      </c>
      <c r="J22" s="4"/>
      <c r="K22" s="4"/>
      <c r="L22" s="4">
        <v>16</v>
      </c>
      <c r="M22" s="62">
        <v>6</v>
      </c>
      <c r="N22" s="63">
        <v>34</v>
      </c>
      <c r="O22" s="66">
        <v>51</v>
      </c>
      <c r="P22" s="65"/>
      <c r="Q22" s="74"/>
      <c r="R22" s="65"/>
      <c r="S22" s="74"/>
      <c r="T22" s="65"/>
      <c r="U22" s="74"/>
    </row>
    <row r="23" spans="1:22">
      <c r="A23" s="28" t="s">
        <v>206</v>
      </c>
      <c r="B23" s="19" t="s">
        <v>207</v>
      </c>
      <c r="C23" s="21"/>
      <c r="D23" s="20"/>
      <c r="E23" s="21"/>
      <c r="F23" s="21"/>
      <c r="G23" s="21"/>
      <c r="H23" s="21"/>
      <c r="I23" s="73"/>
      <c r="J23" s="4"/>
      <c r="K23" s="4"/>
      <c r="L23" s="4"/>
      <c r="M23" s="62"/>
      <c r="N23" s="65"/>
      <c r="O23" s="74"/>
      <c r="P23" s="65"/>
      <c r="Q23" s="74"/>
      <c r="R23" s="65"/>
      <c r="S23" s="74"/>
      <c r="T23" s="65"/>
      <c r="U23" s="74"/>
    </row>
    <row r="24" spans="1:22">
      <c r="A24" s="28" t="s">
        <v>208</v>
      </c>
      <c r="B24" s="19" t="s">
        <v>49</v>
      </c>
      <c r="C24" s="20"/>
      <c r="D24" s="21"/>
      <c r="E24" s="21">
        <f t="shared" si="5"/>
        <v>36</v>
      </c>
      <c r="F24" s="21">
        <v>0</v>
      </c>
      <c r="G24" s="21">
        <f t="shared" si="6"/>
        <v>36</v>
      </c>
      <c r="H24" s="21">
        <v>31</v>
      </c>
      <c r="I24" s="61">
        <v>5</v>
      </c>
      <c r="J24" s="4"/>
      <c r="K24" s="4"/>
      <c r="L24" s="4"/>
      <c r="M24" s="62"/>
      <c r="N24" s="63">
        <v>36</v>
      </c>
      <c r="O24" s="74"/>
      <c r="P24" s="65"/>
      <c r="Q24" s="74"/>
      <c r="R24" s="65"/>
      <c r="S24" s="74"/>
      <c r="T24" s="65"/>
      <c r="U24" s="74"/>
    </row>
    <row r="25" spans="1:22">
      <c r="A25" s="28" t="s">
        <v>209</v>
      </c>
      <c r="B25" s="19" t="s">
        <v>51</v>
      </c>
      <c r="C25" s="20"/>
      <c r="D25" s="21"/>
      <c r="E25" s="21">
        <f t="shared" si="5"/>
        <v>36</v>
      </c>
      <c r="F25" s="21">
        <v>0</v>
      </c>
      <c r="G25" s="21">
        <f t="shared" si="6"/>
        <v>36</v>
      </c>
      <c r="H25" s="21">
        <v>31</v>
      </c>
      <c r="I25" s="61">
        <v>5</v>
      </c>
      <c r="J25" s="4"/>
      <c r="K25" s="4"/>
      <c r="L25" s="4"/>
      <c r="M25" s="62"/>
      <c r="N25" s="63">
        <v>36</v>
      </c>
      <c r="O25" s="74"/>
      <c r="P25" s="65"/>
      <c r="Q25" s="74"/>
      <c r="R25" s="65"/>
      <c r="S25" s="74"/>
      <c r="T25" s="65"/>
      <c r="U25" s="74"/>
    </row>
    <row r="26" spans="1:22">
      <c r="A26" s="28" t="s">
        <v>210</v>
      </c>
      <c r="B26" s="19" t="s">
        <v>53</v>
      </c>
      <c r="C26" s="20"/>
      <c r="D26" s="21"/>
      <c r="E26" s="21">
        <f t="shared" si="5"/>
        <v>36</v>
      </c>
      <c r="F26" s="21">
        <v>0</v>
      </c>
      <c r="G26" s="21">
        <f t="shared" si="6"/>
        <v>36</v>
      </c>
      <c r="H26" s="21">
        <v>28</v>
      </c>
      <c r="I26" s="61">
        <v>8</v>
      </c>
      <c r="J26" s="4"/>
      <c r="K26" s="4"/>
      <c r="L26" s="4"/>
      <c r="M26" s="62"/>
      <c r="N26" s="63">
        <v>36</v>
      </c>
      <c r="O26" s="74"/>
      <c r="P26" s="65"/>
      <c r="Q26" s="74"/>
      <c r="R26" s="65"/>
      <c r="S26" s="74"/>
      <c r="T26" s="65"/>
      <c r="U26" s="74"/>
    </row>
    <row r="27" spans="1:22">
      <c r="A27" s="28" t="s">
        <v>211</v>
      </c>
      <c r="B27" s="19" t="s">
        <v>47</v>
      </c>
      <c r="C27" s="20" t="s">
        <v>60</v>
      </c>
      <c r="D27" s="21"/>
      <c r="E27" s="21">
        <f t="shared" si="5"/>
        <v>36</v>
      </c>
      <c r="F27" s="21">
        <v>0</v>
      </c>
      <c r="G27" s="21">
        <f t="shared" si="6"/>
        <v>36</v>
      </c>
      <c r="H27" s="21">
        <v>29</v>
      </c>
      <c r="I27" s="61">
        <v>7</v>
      </c>
      <c r="J27" s="4"/>
      <c r="K27" s="4"/>
      <c r="L27" s="4"/>
      <c r="M27" s="62"/>
      <c r="N27" s="75">
        <v>36</v>
      </c>
      <c r="O27" s="74"/>
      <c r="P27" s="65"/>
      <c r="Q27" s="74"/>
      <c r="R27" s="65"/>
      <c r="S27" s="74"/>
      <c r="T27" s="65"/>
      <c r="U27" s="74"/>
    </row>
    <row r="28" spans="1:22">
      <c r="A28" s="29" t="s">
        <v>212</v>
      </c>
      <c r="B28" s="24" t="s">
        <v>213</v>
      </c>
      <c r="C28" s="20" t="s">
        <v>60</v>
      </c>
      <c r="D28" s="26"/>
      <c r="E28" s="26">
        <f t="shared" si="5"/>
        <v>39</v>
      </c>
      <c r="F28" s="26">
        <v>0</v>
      </c>
      <c r="G28" s="26">
        <f t="shared" si="6"/>
        <v>39</v>
      </c>
      <c r="H28" s="26">
        <v>34</v>
      </c>
      <c r="I28" s="67">
        <v>5</v>
      </c>
      <c r="J28" s="68"/>
      <c r="K28" s="68"/>
      <c r="L28" s="68"/>
      <c r="M28" s="69"/>
      <c r="N28" s="70"/>
      <c r="O28" s="71">
        <v>39</v>
      </c>
      <c r="P28" s="70"/>
      <c r="Q28" s="84"/>
      <c r="R28" s="70"/>
      <c r="S28" s="84"/>
      <c r="T28" s="70"/>
      <c r="U28" s="84"/>
    </row>
    <row r="29" spans="1:22" ht="24">
      <c r="A29" s="30" t="s">
        <v>61</v>
      </c>
      <c r="B29" s="31" t="s">
        <v>62</v>
      </c>
      <c r="C29" s="32" t="s">
        <v>63</v>
      </c>
      <c r="D29" s="11"/>
      <c r="E29" s="11">
        <f>SUM(E30:E34)</f>
        <v>514</v>
      </c>
      <c r="F29" s="11">
        <f t="shared" ref="F29:U29" si="7">SUM(F30:F34)</f>
        <v>78</v>
      </c>
      <c r="G29" s="11">
        <f t="shared" si="7"/>
        <v>436</v>
      </c>
      <c r="H29" s="11">
        <f t="shared" si="7"/>
        <v>108</v>
      </c>
      <c r="I29" s="11">
        <f t="shared" si="7"/>
        <v>328</v>
      </c>
      <c r="J29" s="11"/>
      <c r="K29" s="11">
        <f t="shared" si="7"/>
        <v>0</v>
      </c>
      <c r="L29" s="11">
        <f t="shared" si="7"/>
        <v>0</v>
      </c>
      <c r="M29" s="11">
        <f t="shared" si="7"/>
        <v>0</v>
      </c>
      <c r="N29" s="11">
        <f t="shared" si="7"/>
        <v>0</v>
      </c>
      <c r="O29" s="76">
        <f t="shared" si="7"/>
        <v>0</v>
      </c>
      <c r="P29" s="77">
        <f t="shared" si="7"/>
        <v>116</v>
      </c>
      <c r="Q29" s="85">
        <f t="shared" si="7"/>
        <v>100</v>
      </c>
      <c r="R29" s="101">
        <f t="shared" si="7"/>
        <v>90</v>
      </c>
      <c r="S29" s="76">
        <f t="shared" si="7"/>
        <v>60</v>
      </c>
      <c r="T29" s="77">
        <f t="shared" si="7"/>
        <v>98</v>
      </c>
      <c r="U29" s="85">
        <f t="shared" si="7"/>
        <v>50</v>
      </c>
    </row>
    <row r="30" spans="1:22">
      <c r="A30" s="33" t="s">
        <v>64</v>
      </c>
      <c r="B30" s="16" t="s">
        <v>65</v>
      </c>
      <c r="C30" s="17" t="s">
        <v>60</v>
      </c>
      <c r="D30" s="18"/>
      <c r="E30" s="18">
        <f>SUM(F30:G30)</f>
        <v>42</v>
      </c>
      <c r="F30" s="18">
        <v>6</v>
      </c>
      <c r="G30" s="18">
        <v>36</v>
      </c>
      <c r="H30" s="18">
        <v>36</v>
      </c>
      <c r="I30" s="56">
        <v>0</v>
      </c>
      <c r="J30" s="56"/>
      <c r="K30" s="56"/>
      <c r="L30" s="56"/>
      <c r="M30" s="57"/>
      <c r="N30" s="60"/>
      <c r="O30" s="78"/>
      <c r="P30" s="60"/>
      <c r="Q30" s="82"/>
      <c r="R30" s="102"/>
      <c r="S30" s="78"/>
      <c r="T30" s="153">
        <v>42</v>
      </c>
      <c r="U30" s="82"/>
    </row>
    <row r="31" spans="1:22">
      <c r="A31" s="28" t="s">
        <v>66</v>
      </c>
      <c r="B31" s="19" t="s">
        <v>43</v>
      </c>
      <c r="C31" s="20" t="s">
        <v>60</v>
      </c>
      <c r="D31" s="21"/>
      <c r="E31" s="21">
        <f t="shared" ref="E31:E34" si="8">SUM(F31:G31)</f>
        <v>42</v>
      </c>
      <c r="F31" s="21">
        <v>6</v>
      </c>
      <c r="G31" s="21">
        <v>36</v>
      </c>
      <c r="H31" s="21">
        <v>36</v>
      </c>
      <c r="I31" s="4">
        <v>0</v>
      </c>
      <c r="J31" s="4"/>
      <c r="K31" s="4"/>
      <c r="L31" s="4"/>
      <c r="M31" s="62"/>
      <c r="N31" s="65"/>
      <c r="O31" s="79"/>
      <c r="P31" s="75">
        <v>42</v>
      </c>
      <c r="Q31" s="74"/>
      <c r="R31" s="103"/>
      <c r="S31" s="79"/>
      <c r="T31" s="65"/>
      <c r="U31" s="74"/>
    </row>
    <row r="32" spans="1:22" ht="24">
      <c r="A32" s="28" t="s">
        <v>67</v>
      </c>
      <c r="B32" s="22" t="s">
        <v>68</v>
      </c>
      <c r="C32" s="20" t="s">
        <v>69</v>
      </c>
      <c r="D32" s="21"/>
      <c r="E32" s="21">
        <f t="shared" si="8"/>
        <v>194</v>
      </c>
      <c r="F32" s="21">
        <v>30</v>
      </c>
      <c r="G32" s="21">
        <v>164</v>
      </c>
      <c r="H32" s="21">
        <v>0</v>
      </c>
      <c r="I32" s="4">
        <v>164</v>
      </c>
      <c r="J32" s="4"/>
      <c r="K32" s="4"/>
      <c r="L32" s="4"/>
      <c r="M32" s="62"/>
      <c r="N32" s="65"/>
      <c r="O32" s="79"/>
      <c r="P32" s="63">
        <v>34</v>
      </c>
      <c r="Q32" s="104">
        <v>30</v>
      </c>
      <c r="R32" s="49">
        <v>50</v>
      </c>
      <c r="S32" s="4">
        <v>34</v>
      </c>
      <c r="T32" s="75">
        <v>20</v>
      </c>
      <c r="U32" s="146">
        <v>26</v>
      </c>
      <c r="V32" s="184"/>
    </row>
    <row r="33" spans="1:21">
      <c r="A33" s="28" t="s">
        <v>70</v>
      </c>
      <c r="B33" s="19" t="s">
        <v>55</v>
      </c>
      <c r="C33" s="20" t="s">
        <v>71</v>
      </c>
      <c r="D33" s="21"/>
      <c r="E33" s="21">
        <f t="shared" si="8"/>
        <v>194</v>
      </c>
      <c r="F33" s="21">
        <v>30</v>
      </c>
      <c r="G33" s="21">
        <v>164</v>
      </c>
      <c r="H33" s="21">
        <v>0</v>
      </c>
      <c r="I33" s="4">
        <v>164</v>
      </c>
      <c r="J33" s="4"/>
      <c r="K33" s="4"/>
      <c r="L33" s="4"/>
      <c r="M33" s="62"/>
      <c r="N33" s="65"/>
      <c r="O33" s="79"/>
      <c r="P33" s="63">
        <v>40</v>
      </c>
      <c r="Q33" s="104">
        <v>28</v>
      </c>
      <c r="R33" s="49">
        <v>40</v>
      </c>
      <c r="S33" s="4">
        <v>26</v>
      </c>
      <c r="T33" s="105">
        <v>36</v>
      </c>
      <c r="U33" s="64">
        <v>24</v>
      </c>
    </row>
    <row r="34" spans="1:21">
      <c r="A34" s="29" t="s">
        <v>72</v>
      </c>
      <c r="B34" s="24" t="s">
        <v>73</v>
      </c>
      <c r="C34" s="25" t="s">
        <v>60</v>
      </c>
      <c r="D34" s="26"/>
      <c r="E34" s="26">
        <f t="shared" si="8"/>
        <v>42</v>
      </c>
      <c r="F34" s="26">
        <v>6</v>
      </c>
      <c r="G34" s="26">
        <v>36</v>
      </c>
      <c r="H34" s="26">
        <v>36</v>
      </c>
      <c r="I34" s="68">
        <v>0</v>
      </c>
      <c r="J34" s="68"/>
      <c r="K34" s="68"/>
      <c r="L34" s="68"/>
      <c r="M34" s="69"/>
      <c r="N34" s="70"/>
      <c r="O34" s="80"/>
      <c r="P34" s="81"/>
      <c r="Q34" s="154">
        <v>42</v>
      </c>
      <c r="R34" s="107"/>
      <c r="S34" s="80"/>
      <c r="T34" s="81"/>
      <c r="U34" s="106"/>
    </row>
    <row r="35" spans="1:21" ht="24">
      <c r="A35" s="30" t="s">
        <v>74</v>
      </c>
      <c r="B35" s="31" t="s">
        <v>75</v>
      </c>
      <c r="C35" s="32" t="s">
        <v>76</v>
      </c>
      <c r="D35" s="11"/>
      <c r="E35" s="11">
        <f>SUM(E36:E37)</f>
        <v>210</v>
      </c>
      <c r="F35" s="11">
        <f>SUM(F36:F37)</f>
        <v>30</v>
      </c>
      <c r="G35" s="11">
        <f>SUM(G36:G37)</f>
        <v>180</v>
      </c>
      <c r="H35" s="11">
        <f t="shared" ref="H35:U35" si="9">SUM(H36:H37)</f>
        <v>141</v>
      </c>
      <c r="I35" s="11">
        <f t="shared" si="9"/>
        <v>39</v>
      </c>
      <c r="J35" s="11"/>
      <c r="K35" s="11">
        <f t="shared" si="9"/>
        <v>0</v>
      </c>
      <c r="L35" s="11">
        <f t="shared" si="9"/>
        <v>0</v>
      </c>
      <c r="M35" s="11">
        <f t="shared" si="9"/>
        <v>0</v>
      </c>
      <c r="N35" s="11">
        <f t="shared" si="9"/>
        <v>0</v>
      </c>
      <c r="O35" s="11">
        <f t="shared" si="9"/>
        <v>0</v>
      </c>
      <c r="P35" s="11">
        <f t="shared" si="9"/>
        <v>50</v>
      </c>
      <c r="Q35" s="11">
        <f t="shared" si="9"/>
        <v>34</v>
      </c>
      <c r="R35" s="11">
        <f t="shared" si="9"/>
        <v>92</v>
      </c>
      <c r="S35" s="11">
        <f t="shared" si="9"/>
        <v>34</v>
      </c>
      <c r="T35" s="11">
        <f t="shared" si="9"/>
        <v>0</v>
      </c>
      <c r="U35" s="11">
        <f t="shared" si="9"/>
        <v>0</v>
      </c>
    </row>
    <row r="36" spans="1:21">
      <c r="A36" s="33" t="s">
        <v>77</v>
      </c>
      <c r="B36" s="16" t="s">
        <v>51</v>
      </c>
      <c r="C36" s="17" t="s">
        <v>78</v>
      </c>
      <c r="D36" s="18"/>
      <c r="E36" s="18">
        <f>SUM(F36:G36)</f>
        <v>168</v>
      </c>
      <c r="F36" s="18">
        <v>24</v>
      </c>
      <c r="G36" s="18">
        <v>144</v>
      </c>
      <c r="H36" s="18">
        <v>111</v>
      </c>
      <c r="I36" s="56">
        <v>33</v>
      </c>
      <c r="J36" s="56"/>
      <c r="K36" s="56"/>
      <c r="L36" s="56"/>
      <c r="M36" s="57"/>
      <c r="N36" s="60"/>
      <c r="O36" s="82"/>
      <c r="P36" s="58">
        <v>50</v>
      </c>
      <c r="Q36" s="109">
        <v>34</v>
      </c>
      <c r="R36" s="110">
        <v>50</v>
      </c>
      <c r="S36" s="72">
        <v>34</v>
      </c>
      <c r="T36" s="60"/>
      <c r="U36" s="82"/>
    </row>
    <row r="37" spans="1:21">
      <c r="A37" s="29" t="s">
        <v>79</v>
      </c>
      <c r="B37" s="34" t="s">
        <v>80</v>
      </c>
      <c r="C37" s="25" t="s">
        <v>60</v>
      </c>
      <c r="D37" s="26"/>
      <c r="E37" s="26">
        <f>SUM(F37:G37)</f>
        <v>42</v>
      </c>
      <c r="F37" s="26">
        <v>6</v>
      </c>
      <c r="G37" s="26">
        <v>36</v>
      </c>
      <c r="H37" s="26">
        <v>30</v>
      </c>
      <c r="I37" s="83">
        <v>6</v>
      </c>
      <c r="J37" s="68"/>
      <c r="K37" s="68"/>
      <c r="L37" s="68"/>
      <c r="M37" s="69"/>
      <c r="N37" s="70"/>
      <c r="O37" s="84"/>
      <c r="P37" s="70"/>
      <c r="Q37" s="84"/>
      <c r="R37" s="111">
        <v>42</v>
      </c>
      <c r="S37" s="84"/>
      <c r="T37" s="70"/>
      <c r="U37" s="84"/>
    </row>
    <row r="38" spans="1:21">
      <c r="A38" s="35" t="s">
        <v>81</v>
      </c>
      <c r="B38" s="36" t="s">
        <v>82</v>
      </c>
      <c r="C38" s="11" t="s">
        <v>83</v>
      </c>
      <c r="D38" s="11" t="s">
        <v>84</v>
      </c>
      <c r="E38" s="11">
        <f>SUM(E39:E50)</f>
        <v>942</v>
      </c>
      <c r="F38" s="11">
        <f>SUM(F39:F50)</f>
        <v>146</v>
      </c>
      <c r="G38" s="11">
        <f>SUM(G39:G50)</f>
        <v>796</v>
      </c>
      <c r="H38" s="11">
        <f>SUM(H39:H50)</f>
        <v>438</v>
      </c>
      <c r="I38" s="76">
        <f>SUM(I39:I50)</f>
        <v>358</v>
      </c>
      <c r="J38" s="76"/>
      <c r="K38" s="76"/>
      <c r="L38" s="76">
        <f t="shared" ref="L38:U38" si="10">SUM(L39:L50)</f>
        <v>12</v>
      </c>
      <c r="M38" s="76">
        <f t="shared" si="10"/>
        <v>12</v>
      </c>
      <c r="N38" s="77">
        <f t="shared" si="10"/>
        <v>0</v>
      </c>
      <c r="O38" s="85">
        <f t="shared" si="10"/>
        <v>0</v>
      </c>
      <c r="P38" s="76">
        <f t="shared" si="10"/>
        <v>322</v>
      </c>
      <c r="Q38" s="85">
        <f t="shared" si="10"/>
        <v>130</v>
      </c>
      <c r="R38" s="76">
        <f t="shared" si="10"/>
        <v>186</v>
      </c>
      <c r="S38" s="85">
        <f t="shared" si="10"/>
        <v>118</v>
      </c>
      <c r="T38" s="76">
        <f t="shared" si="10"/>
        <v>92</v>
      </c>
      <c r="U38" s="85">
        <f t="shared" si="10"/>
        <v>94</v>
      </c>
    </row>
    <row r="39" spans="1:21" ht="24">
      <c r="A39" s="16" t="s">
        <v>85</v>
      </c>
      <c r="B39" s="37" t="s">
        <v>86</v>
      </c>
      <c r="C39" s="17" t="s">
        <v>60</v>
      </c>
      <c r="D39" s="37"/>
      <c r="E39" s="18">
        <f>SUM(F39:G39)</f>
        <v>80</v>
      </c>
      <c r="F39" s="18">
        <v>12</v>
      </c>
      <c r="G39" s="18">
        <v>68</v>
      </c>
      <c r="H39" s="18">
        <v>36</v>
      </c>
      <c r="I39" s="56">
        <v>32</v>
      </c>
      <c r="J39" s="56"/>
      <c r="K39" s="56"/>
      <c r="L39" s="56"/>
      <c r="M39" s="57"/>
      <c r="N39" s="60"/>
      <c r="O39" s="82"/>
      <c r="P39" s="153">
        <v>80</v>
      </c>
      <c r="Q39" s="82"/>
      <c r="R39" s="60"/>
      <c r="S39" s="82"/>
      <c r="T39" s="60"/>
      <c r="U39" s="82"/>
    </row>
    <row r="40" spans="1:21" ht="24">
      <c r="A40" s="19" t="s">
        <v>87</v>
      </c>
      <c r="B40" s="22" t="s">
        <v>88</v>
      </c>
      <c r="C40" s="17" t="s">
        <v>35</v>
      </c>
      <c r="D40" s="22"/>
      <c r="E40" s="21">
        <f t="shared" ref="E40:E50" si="11">SUM(F40:G40)</f>
        <v>114</v>
      </c>
      <c r="F40" s="21">
        <v>18</v>
      </c>
      <c r="G40" s="21">
        <v>96</v>
      </c>
      <c r="H40" s="21">
        <v>62</v>
      </c>
      <c r="I40" s="4">
        <v>34</v>
      </c>
      <c r="J40" s="4"/>
      <c r="K40" s="4"/>
      <c r="L40" s="4"/>
      <c r="M40" s="62"/>
      <c r="N40" s="65"/>
      <c r="O40" s="74"/>
      <c r="P40" s="65"/>
      <c r="Q40" s="112"/>
      <c r="R40" s="90">
        <v>50</v>
      </c>
      <c r="S40" s="113">
        <v>64</v>
      </c>
      <c r="T40" s="65"/>
      <c r="U40" s="74"/>
    </row>
    <row r="41" spans="1:21">
      <c r="A41" s="19" t="s">
        <v>89</v>
      </c>
      <c r="B41" s="22" t="s">
        <v>90</v>
      </c>
      <c r="C41" s="17" t="s">
        <v>35</v>
      </c>
      <c r="D41" s="20"/>
      <c r="E41" s="21">
        <f t="shared" si="11"/>
        <v>76</v>
      </c>
      <c r="F41" s="21">
        <v>12</v>
      </c>
      <c r="G41" s="21">
        <v>64</v>
      </c>
      <c r="H41" s="21">
        <v>36</v>
      </c>
      <c r="I41" s="4">
        <v>28</v>
      </c>
      <c r="J41" s="4"/>
      <c r="K41" s="4"/>
      <c r="L41" s="4"/>
      <c r="M41" s="62"/>
      <c r="N41" s="86"/>
      <c r="O41" s="87"/>
      <c r="P41" s="63">
        <v>42</v>
      </c>
      <c r="Q41" s="64">
        <v>34</v>
      </c>
      <c r="R41" s="65"/>
      <c r="S41" s="74"/>
      <c r="T41" s="65"/>
      <c r="U41" s="74"/>
    </row>
    <row r="42" spans="1:21">
      <c r="A42" s="19" t="s">
        <v>91</v>
      </c>
      <c r="B42" s="22" t="s">
        <v>92</v>
      </c>
      <c r="C42" s="17" t="s">
        <v>60</v>
      </c>
      <c r="D42" s="22"/>
      <c r="E42" s="21">
        <f t="shared" si="11"/>
        <v>76</v>
      </c>
      <c r="F42" s="21">
        <v>12</v>
      </c>
      <c r="G42" s="21">
        <v>64</v>
      </c>
      <c r="H42" s="21">
        <v>30</v>
      </c>
      <c r="I42" s="4">
        <v>34</v>
      </c>
      <c r="J42" s="4"/>
      <c r="K42" s="4"/>
      <c r="L42" s="4"/>
      <c r="M42" s="62"/>
      <c r="N42" s="65"/>
      <c r="O42" s="74"/>
      <c r="P42" s="65"/>
      <c r="Q42" s="74"/>
      <c r="R42" s="75">
        <v>76</v>
      </c>
      <c r="S42" s="74"/>
      <c r="T42" s="65"/>
      <c r="U42" s="74"/>
    </row>
    <row r="43" spans="1:21" ht="24">
      <c r="A43" s="19" t="s">
        <v>93</v>
      </c>
      <c r="B43" s="22" t="s">
        <v>94</v>
      </c>
      <c r="C43" s="20"/>
      <c r="D43" s="17" t="s">
        <v>32</v>
      </c>
      <c r="E43" s="21">
        <f t="shared" si="11"/>
        <v>114</v>
      </c>
      <c r="F43" s="21">
        <v>18</v>
      </c>
      <c r="G43" s="21">
        <v>96</v>
      </c>
      <c r="H43" s="21">
        <v>54</v>
      </c>
      <c r="I43" s="4">
        <v>42</v>
      </c>
      <c r="J43" s="4"/>
      <c r="K43" s="4"/>
      <c r="L43" s="88">
        <v>6</v>
      </c>
      <c r="M43" s="89">
        <v>6</v>
      </c>
      <c r="N43" s="65"/>
      <c r="O43" s="74"/>
      <c r="P43" s="90">
        <v>60</v>
      </c>
      <c r="Q43" s="114">
        <v>54</v>
      </c>
      <c r="R43" s="65"/>
      <c r="S43" s="87"/>
      <c r="T43" s="65"/>
      <c r="U43" s="74"/>
    </row>
    <row r="44" spans="1:21" ht="24">
      <c r="A44" s="19" t="s">
        <v>95</v>
      </c>
      <c r="B44" s="22" t="s">
        <v>96</v>
      </c>
      <c r="C44" s="20"/>
      <c r="D44" s="20" t="s">
        <v>97</v>
      </c>
      <c r="E44" s="21">
        <f t="shared" si="11"/>
        <v>58</v>
      </c>
      <c r="F44" s="21">
        <v>10</v>
      </c>
      <c r="G44" s="21">
        <v>48</v>
      </c>
      <c r="H44" s="21">
        <v>40</v>
      </c>
      <c r="I44" s="91">
        <v>8</v>
      </c>
      <c r="J44" s="4"/>
      <c r="K44" s="4"/>
      <c r="L44" s="161">
        <v>6</v>
      </c>
      <c r="M44" s="161">
        <v>6</v>
      </c>
      <c r="N44" s="65"/>
      <c r="O44" s="74"/>
      <c r="P44" s="65"/>
      <c r="Q44" s="74"/>
      <c r="R44" s="65"/>
      <c r="S44" s="74"/>
      <c r="T44" s="190"/>
      <c r="U44" s="164">
        <v>58</v>
      </c>
    </row>
    <row r="45" spans="1:21" ht="24">
      <c r="A45" s="19" t="s">
        <v>98</v>
      </c>
      <c r="B45" s="22" t="s">
        <v>99</v>
      </c>
      <c r="C45" s="17" t="s">
        <v>35</v>
      </c>
      <c r="D45" s="20"/>
      <c r="E45" s="21">
        <f t="shared" si="11"/>
        <v>114</v>
      </c>
      <c r="F45" s="21">
        <v>18</v>
      </c>
      <c r="G45" s="21">
        <v>96</v>
      </c>
      <c r="H45" s="21">
        <v>24</v>
      </c>
      <c r="I45" s="91">
        <v>72</v>
      </c>
      <c r="J45" s="4"/>
      <c r="K45" s="4"/>
      <c r="L45" s="92"/>
      <c r="M45" s="93"/>
      <c r="N45" s="65"/>
      <c r="O45" s="74"/>
      <c r="P45" s="65"/>
      <c r="Q45" s="74"/>
      <c r="R45" s="63">
        <v>60</v>
      </c>
      <c r="S45" s="64">
        <v>54</v>
      </c>
      <c r="T45" s="65"/>
      <c r="U45" s="74"/>
    </row>
    <row r="46" spans="1:21">
      <c r="A46" s="19" t="s">
        <v>100</v>
      </c>
      <c r="B46" s="19" t="s">
        <v>101</v>
      </c>
      <c r="C46" s="17" t="s">
        <v>60</v>
      </c>
      <c r="D46" s="19"/>
      <c r="E46" s="21">
        <f t="shared" si="11"/>
        <v>60</v>
      </c>
      <c r="F46" s="21">
        <v>10</v>
      </c>
      <c r="G46" s="21">
        <v>50</v>
      </c>
      <c r="H46" s="21">
        <v>40</v>
      </c>
      <c r="I46" s="91">
        <v>10</v>
      </c>
      <c r="J46" s="4"/>
      <c r="K46" s="4"/>
      <c r="L46" s="4"/>
      <c r="M46" s="62"/>
      <c r="N46" s="65"/>
      <c r="O46" s="74"/>
      <c r="P46" s="75">
        <v>60</v>
      </c>
      <c r="Q46" s="74"/>
      <c r="R46" s="65"/>
      <c r="S46" s="74"/>
      <c r="T46" s="65"/>
      <c r="U46" s="74"/>
    </row>
    <row r="47" spans="1:21">
      <c r="A47" s="19" t="s">
        <v>102</v>
      </c>
      <c r="B47" s="19" t="s">
        <v>103</v>
      </c>
      <c r="C47" s="17" t="s">
        <v>60</v>
      </c>
      <c r="D47" s="19"/>
      <c r="E47" s="21">
        <f t="shared" si="11"/>
        <v>80</v>
      </c>
      <c r="F47" s="21">
        <v>12</v>
      </c>
      <c r="G47" s="21">
        <v>68</v>
      </c>
      <c r="H47" s="21">
        <v>20</v>
      </c>
      <c r="I47" s="91">
        <v>48</v>
      </c>
      <c r="J47" s="4"/>
      <c r="K47" s="4"/>
      <c r="L47" s="4"/>
      <c r="M47" s="62"/>
      <c r="N47" s="65"/>
      <c r="O47" s="74"/>
      <c r="P47" s="75">
        <v>80</v>
      </c>
      <c r="Q47" s="74"/>
      <c r="R47" s="65"/>
      <c r="S47" s="74"/>
      <c r="T47" s="65"/>
      <c r="U47" s="74"/>
    </row>
    <row r="48" spans="1:21" ht="24">
      <c r="A48" s="19" t="s">
        <v>104</v>
      </c>
      <c r="B48" s="22" t="s">
        <v>105</v>
      </c>
      <c r="C48" s="17" t="s">
        <v>35</v>
      </c>
      <c r="D48" s="21"/>
      <c r="E48" s="21">
        <f t="shared" si="11"/>
        <v>86</v>
      </c>
      <c r="F48" s="21">
        <v>12</v>
      </c>
      <c r="G48" s="21">
        <v>74</v>
      </c>
      <c r="H48" s="21">
        <v>56</v>
      </c>
      <c r="I48" s="91">
        <v>18</v>
      </c>
      <c r="J48" s="4"/>
      <c r="K48" s="4"/>
      <c r="L48" s="4"/>
      <c r="M48" s="62"/>
      <c r="N48" s="65"/>
      <c r="O48" s="74"/>
      <c r="P48" s="65"/>
      <c r="Q48" s="74"/>
      <c r="R48" s="65"/>
      <c r="S48" s="74"/>
      <c r="T48" s="116">
        <v>50</v>
      </c>
      <c r="U48" s="64">
        <v>36</v>
      </c>
    </row>
    <row r="49" spans="1:21" ht="24">
      <c r="A49" s="24" t="s">
        <v>106</v>
      </c>
      <c r="B49" s="34" t="s">
        <v>107</v>
      </c>
      <c r="C49" s="26" t="s">
        <v>60</v>
      </c>
      <c r="D49" s="26"/>
      <c r="E49" s="26">
        <f t="shared" si="11"/>
        <v>42</v>
      </c>
      <c r="F49" s="26">
        <v>6</v>
      </c>
      <c r="G49" s="26">
        <v>36</v>
      </c>
      <c r="H49" s="26">
        <v>20</v>
      </c>
      <c r="I49" s="83">
        <v>16</v>
      </c>
      <c r="J49" s="68"/>
      <c r="K49" s="68"/>
      <c r="L49" s="68"/>
      <c r="M49" s="69"/>
      <c r="N49" s="70"/>
      <c r="O49" s="84"/>
      <c r="P49" s="70"/>
      <c r="Q49" s="84"/>
      <c r="R49" s="70"/>
      <c r="S49" s="84"/>
      <c r="T49" s="191">
        <v>42</v>
      </c>
      <c r="U49" s="192"/>
    </row>
    <row r="50" spans="1:21">
      <c r="A50" s="24" t="s">
        <v>108</v>
      </c>
      <c r="B50" s="38" t="s">
        <v>109</v>
      </c>
      <c r="C50" s="39" t="s">
        <v>60</v>
      </c>
      <c r="D50" s="39"/>
      <c r="E50" s="39">
        <f t="shared" si="11"/>
        <v>42</v>
      </c>
      <c r="F50" s="39">
        <v>6</v>
      </c>
      <c r="G50" s="39">
        <v>36</v>
      </c>
      <c r="H50" s="39">
        <v>20</v>
      </c>
      <c r="I50" s="67">
        <v>16</v>
      </c>
      <c r="J50" s="68"/>
      <c r="K50" s="68"/>
      <c r="L50" s="68"/>
      <c r="M50" s="69"/>
      <c r="N50" s="70"/>
      <c r="O50" s="84"/>
      <c r="P50" s="70"/>
      <c r="Q50" s="71">
        <v>42</v>
      </c>
      <c r="R50" s="70"/>
      <c r="S50" s="84"/>
      <c r="T50" s="70"/>
      <c r="U50" s="84"/>
    </row>
    <row r="51" spans="1:21">
      <c r="A51" s="35" t="s">
        <v>110</v>
      </c>
      <c r="B51" s="36" t="s">
        <v>111</v>
      </c>
      <c r="C51" s="11" t="s">
        <v>83</v>
      </c>
      <c r="D51" s="11" t="s">
        <v>112</v>
      </c>
      <c r="E51" s="11">
        <f>SUM(E52+E58+E64+E70+E76+E82+E86)</f>
        <v>2258</v>
      </c>
      <c r="F51" s="11">
        <f t="shared" ref="F51:N51" si="12">SUM(F52+F58+F64+F70+F76+F82+F86)</f>
        <v>158</v>
      </c>
      <c r="G51" s="11">
        <f t="shared" si="12"/>
        <v>876</v>
      </c>
      <c r="H51" s="11">
        <f t="shared" si="12"/>
        <v>486</v>
      </c>
      <c r="I51" s="11">
        <f t="shared" si="12"/>
        <v>374</v>
      </c>
      <c r="J51" s="11">
        <f t="shared" si="12"/>
        <v>32</v>
      </c>
      <c r="K51" s="11">
        <f t="shared" si="12"/>
        <v>1224</v>
      </c>
      <c r="L51" s="11">
        <f>SUM(L52+L58+L64+L70+L76+L82+L86)</f>
        <v>60</v>
      </c>
      <c r="M51" s="76">
        <f>SUM(M52+M58+M64+M70+M76+M82+M86)</f>
        <v>102</v>
      </c>
      <c r="N51" s="94">
        <f t="shared" si="12"/>
        <v>0</v>
      </c>
      <c r="O51" s="85">
        <f t="shared" ref="O51:U51" si="13">SUM(O52+O58+O64+O70+O76+O82+O86)</f>
        <v>0</v>
      </c>
      <c r="P51" s="94">
        <f t="shared" si="13"/>
        <v>124</v>
      </c>
      <c r="Q51" s="85">
        <f t="shared" si="13"/>
        <v>552</v>
      </c>
      <c r="R51" s="94">
        <f t="shared" si="13"/>
        <v>220</v>
      </c>
      <c r="S51" s="85">
        <f t="shared" si="13"/>
        <v>652</v>
      </c>
      <c r="T51" s="94">
        <f t="shared" si="13"/>
        <v>398</v>
      </c>
      <c r="U51" s="85">
        <f t="shared" si="13"/>
        <v>312</v>
      </c>
    </row>
    <row r="52" spans="1:21" ht="48">
      <c r="A52" s="40" t="s">
        <v>113</v>
      </c>
      <c r="B52" s="41" t="s">
        <v>114</v>
      </c>
      <c r="C52" s="42" t="s">
        <v>115</v>
      </c>
      <c r="D52" s="42" t="s">
        <v>84</v>
      </c>
      <c r="E52" s="42">
        <f>SUM(E53:E56)</f>
        <v>234</v>
      </c>
      <c r="F52" s="42">
        <f>SUM(F53:F56)</f>
        <v>16</v>
      </c>
      <c r="G52" s="42">
        <f t="shared" ref="G52:K52" si="14">SUM(G53:G56)</f>
        <v>74</v>
      </c>
      <c r="H52" s="42">
        <f t="shared" si="14"/>
        <v>48</v>
      </c>
      <c r="I52" s="95">
        <f t="shared" si="14"/>
        <v>26</v>
      </c>
      <c r="J52" s="95">
        <f t="shared" si="14"/>
        <v>0</v>
      </c>
      <c r="K52" s="95">
        <f t="shared" si="14"/>
        <v>144</v>
      </c>
      <c r="L52" s="95">
        <v>6</v>
      </c>
      <c r="M52" s="95">
        <v>18</v>
      </c>
      <c r="N52" s="96">
        <f>SUM(N53:N57)</f>
        <v>0</v>
      </c>
      <c r="O52" s="97">
        <f t="shared" ref="O52:U52" si="15">SUM(O53:O57)</f>
        <v>0</v>
      </c>
      <c r="P52" s="96">
        <f t="shared" si="15"/>
        <v>0</v>
      </c>
      <c r="Q52" s="97">
        <f t="shared" si="15"/>
        <v>234</v>
      </c>
      <c r="R52" s="96">
        <f t="shared" si="15"/>
        <v>0</v>
      </c>
      <c r="S52" s="97">
        <f t="shared" si="15"/>
        <v>0</v>
      </c>
      <c r="T52" s="96">
        <f t="shared" si="15"/>
        <v>0</v>
      </c>
      <c r="U52" s="97">
        <f t="shared" si="15"/>
        <v>0</v>
      </c>
    </row>
    <row r="53" spans="1:21" ht="36">
      <c r="A53" s="19" t="s">
        <v>116</v>
      </c>
      <c r="B53" s="22" t="s">
        <v>117</v>
      </c>
      <c r="C53" s="21"/>
      <c r="D53" s="196" t="s">
        <v>118</v>
      </c>
      <c r="E53" s="21">
        <f>SUM(F53+G53)</f>
        <v>38</v>
      </c>
      <c r="F53" s="21">
        <v>6</v>
      </c>
      <c r="G53" s="21">
        <v>32</v>
      </c>
      <c r="H53" s="21">
        <v>24</v>
      </c>
      <c r="I53" s="4">
        <v>8</v>
      </c>
      <c r="J53" s="4"/>
      <c r="K53" s="4"/>
      <c r="L53" s="4"/>
      <c r="M53" s="62"/>
      <c r="N53" s="65"/>
      <c r="O53" s="74"/>
      <c r="P53" s="65"/>
      <c r="Q53" s="104">
        <v>38</v>
      </c>
      <c r="R53" s="65"/>
      <c r="S53" s="74"/>
      <c r="T53" s="65"/>
      <c r="U53" s="74"/>
    </row>
    <row r="54" spans="1:21" ht="24">
      <c r="A54" s="19" t="s">
        <v>119</v>
      </c>
      <c r="B54" s="22" t="s">
        <v>120</v>
      </c>
      <c r="C54" s="21"/>
      <c r="D54" s="197"/>
      <c r="E54" s="21">
        <f>SUM(F54+G54)</f>
        <v>52</v>
      </c>
      <c r="F54" s="21">
        <v>10</v>
      </c>
      <c r="G54" s="43">
        <v>42</v>
      </c>
      <c r="H54" s="21">
        <v>24</v>
      </c>
      <c r="I54" s="4">
        <v>18</v>
      </c>
      <c r="J54" s="4"/>
      <c r="K54" s="4"/>
      <c r="L54" s="4">
        <v>6</v>
      </c>
      <c r="M54" s="62">
        <v>6</v>
      </c>
      <c r="N54" s="65"/>
      <c r="O54" s="74"/>
      <c r="P54" s="65"/>
      <c r="Q54" s="66">
        <v>52</v>
      </c>
      <c r="R54" s="65"/>
      <c r="S54" s="74"/>
      <c r="T54" s="65"/>
      <c r="U54" s="74"/>
    </row>
    <row r="55" spans="1:21">
      <c r="A55" s="19" t="s">
        <v>121</v>
      </c>
      <c r="B55" s="22" t="s">
        <v>122</v>
      </c>
      <c r="C55" s="20" t="s">
        <v>60</v>
      </c>
      <c r="D55" s="21"/>
      <c r="E55" s="21">
        <f>SUM(N55:U55)</f>
        <v>72</v>
      </c>
      <c r="F55" s="21"/>
      <c r="G55" s="21"/>
      <c r="H55" s="21"/>
      <c r="I55" s="4"/>
      <c r="J55" s="4"/>
      <c r="K55" s="4">
        <f>SUM(N55:U55)</f>
        <v>72</v>
      </c>
      <c r="L55" s="4"/>
      <c r="M55" s="62"/>
      <c r="N55" s="65"/>
      <c r="O55" s="74"/>
      <c r="P55" s="65"/>
      <c r="Q55" s="64">
        <v>72</v>
      </c>
      <c r="R55" s="65"/>
      <c r="S55" s="74"/>
      <c r="T55" s="65"/>
      <c r="U55" s="74"/>
    </row>
    <row r="56" spans="1:21">
      <c r="A56" s="19" t="s">
        <v>123</v>
      </c>
      <c r="B56" s="22" t="s">
        <v>124</v>
      </c>
      <c r="C56" s="17"/>
      <c r="D56" s="21"/>
      <c r="E56" s="21">
        <f>SUM(N56:U56)</f>
        <v>72</v>
      </c>
      <c r="F56" s="21"/>
      <c r="G56" s="21"/>
      <c r="H56" s="21"/>
      <c r="I56" s="4"/>
      <c r="J56" s="4"/>
      <c r="K56" s="4">
        <f>SUM(N56:U56)</f>
        <v>72</v>
      </c>
      <c r="L56" s="4"/>
      <c r="M56" s="62"/>
      <c r="N56" s="65"/>
      <c r="O56" s="74"/>
      <c r="P56" s="65"/>
      <c r="Q56" s="117">
        <v>72</v>
      </c>
      <c r="R56" s="65"/>
      <c r="S56" s="74"/>
      <c r="T56" s="65"/>
      <c r="U56" s="74"/>
    </row>
    <row r="57" spans="1:21">
      <c r="A57" s="19"/>
      <c r="B57" s="44" t="s">
        <v>125</v>
      </c>
      <c r="C57" s="21"/>
      <c r="D57" s="21" t="s">
        <v>126</v>
      </c>
      <c r="E57" s="21"/>
      <c r="F57" s="21"/>
      <c r="G57" s="21"/>
      <c r="H57" s="21"/>
      <c r="I57" s="4"/>
      <c r="J57" s="4"/>
      <c r="K57" s="4"/>
      <c r="L57" s="4"/>
      <c r="M57" s="62">
        <v>12</v>
      </c>
      <c r="N57" s="65"/>
      <c r="O57" s="74"/>
      <c r="P57" s="65"/>
      <c r="Q57" s="66"/>
      <c r="R57" s="65"/>
      <c r="S57" s="74"/>
      <c r="T57" s="65"/>
      <c r="U57" s="74"/>
    </row>
    <row r="58" spans="1:21" ht="72">
      <c r="A58" s="45" t="s">
        <v>127</v>
      </c>
      <c r="B58" s="46" t="s">
        <v>128</v>
      </c>
      <c r="C58" s="47" t="s">
        <v>115</v>
      </c>
      <c r="D58" s="47" t="s">
        <v>84</v>
      </c>
      <c r="E58" s="47">
        <f>SUM(E59:E62)</f>
        <v>400</v>
      </c>
      <c r="F58" s="47">
        <f>SUM(F59:F62)</f>
        <v>30</v>
      </c>
      <c r="G58" s="47">
        <f t="shared" ref="G58:K58" si="16">SUM(G59:G62)</f>
        <v>154</v>
      </c>
      <c r="H58" s="47">
        <f t="shared" si="16"/>
        <v>84</v>
      </c>
      <c r="I58" s="98">
        <f t="shared" si="16"/>
        <v>70</v>
      </c>
      <c r="J58" s="98">
        <f t="shared" si="16"/>
        <v>16</v>
      </c>
      <c r="K58" s="98">
        <f t="shared" si="16"/>
        <v>216</v>
      </c>
      <c r="L58" s="98">
        <v>6</v>
      </c>
      <c r="M58" s="98">
        <v>18</v>
      </c>
      <c r="N58" s="99">
        <f>SUM(N59:N63)</f>
        <v>0</v>
      </c>
      <c r="O58" s="100">
        <f t="shared" ref="O58:U58" si="17">SUM(O59:O63)</f>
        <v>0</v>
      </c>
      <c r="P58" s="99">
        <f t="shared" si="17"/>
        <v>0</v>
      </c>
      <c r="Q58" s="100">
        <f t="shared" si="17"/>
        <v>0</v>
      </c>
      <c r="R58" s="99">
        <f t="shared" si="17"/>
        <v>0</v>
      </c>
      <c r="S58" s="100">
        <f t="shared" si="17"/>
        <v>400</v>
      </c>
      <c r="T58" s="99">
        <f t="shared" si="17"/>
        <v>0</v>
      </c>
      <c r="U58" s="100">
        <f t="shared" si="17"/>
        <v>0</v>
      </c>
    </row>
    <row r="59" spans="1:21" ht="48">
      <c r="A59" s="19" t="s">
        <v>129</v>
      </c>
      <c r="B59" s="22" t="s">
        <v>130</v>
      </c>
      <c r="C59" s="48"/>
      <c r="D59" s="196" t="s">
        <v>118</v>
      </c>
      <c r="E59" s="21">
        <f>SUM(F59+G59)</f>
        <v>40</v>
      </c>
      <c r="F59" s="21">
        <v>6</v>
      </c>
      <c r="G59" s="21">
        <v>34</v>
      </c>
      <c r="H59" s="21">
        <v>24</v>
      </c>
      <c r="I59" s="4">
        <v>10</v>
      </c>
      <c r="J59" s="4"/>
      <c r="K59" s="4"/>
      <c r="L59" s="4"/>
      <c r="M59" s="62"/>
      <c r="N59" s="65"/>
      <c r="O59" s="74"/>
      <c r="P59" s="65"/>
      <c r="Q59" s="74"/>
      <c r="R59" s="118"/>
      <c r="S59" s="104">
        <v>40</v>
      </c>
      <c r="T59" s="65"/>
      <c r="U59" s="74"/>
    </row>
    <row r="60" spans="1:21" ht="36">
      <c r="A60" s="19" t="s">
        <v>131</v>
      </c>
      <c r="B60" s="22" t="s">
        <v>132</v>
      </c>
      <c r="C60" s="48"/>
      <c r="D60" s="197"/>
      <c r="E60" s="21">
        <f>SUM(F60+G60)</f>
        <v>144</v>
      </c>
      <c r="F60" s="21">
        <v>24</v>
      </c>
      <c r="G60" s="21">
        <v>120</v>
      </c>
      <c r="H60" s="21">
        <v>60</v>
      </c>
      <c r="I60" s="6">
        <v>60</v>
      </c>
      <c r="J60" s="4">
        <v>16</v>
      </c>
      <c r="K60" s="4"/>
      <c r="L60" s="4">
        <v>6</v>
      </c>
      <c r="M60" s="62">
        <v>6</v>
      </c>
      <c r="N60" s="65"/>
      <c r="O60" s="74"/>
      <c r="P60" s="65"/>
      <c r="Q60" s="74"/>
      <c r="R60" s="119"/>
      <c r="S60" s="114">
        <v>144</v>
      </c>
      <c r="T60" s="65"/>
      <c r="U60" s="74"/>
    </row>
    <row r="61" spans="1:21">
      <c r="A61" s="19" t="s">
        <v>133</v>
      </c>
      <c r="B61" s="22" t="s">
        <v>122</v>
      </c>
      <c r="C61" s="48" t="s">
        <v>60</v>
      </c>
      <c r="D61" s="48"/>
      <c r="E61" s="21">
        <f>SUM(N61:U61)</f>
        <v>72</v>
      </c>
      <c r="F61" s="21"/>
      <c r="G61" s="21"/>
      <c r="H61" s="21"/>
      <c r="I61" s="4"/>
      <c r="J61" s="4"/>
      <c r="K61" s="4">
        <f>SUM(N61:U61)</f>
        <v>72</v>
      </c>
      <c r="L61" s="4"/>
      <c r="M61" s="62"/>
      <c r="N61" s="65"/>
      <c r="O61" s="74"/>
      <c r="P61" s="65"/>
      <c r="Q61" s="74"/>
      <c r="R61" s="118"/>
      <c r="S61" s="64">
        <v>72</v>
      </c>
      <c r="T61" s="65"/>
      <c r="U61" s="74"/>
    </row>
    <row r="62" spans="1:21">
      <c r="A62" s="19" t="s">
        <v>134</v>
      </c>
      <c r="B62" s="19" t="s">
        <v>124</v>
      </c>
      <c r="C62" s="20"/>
      <c r="D62" s="21"/>
      <c r="E62" s="21">
        <f>SUM(N62:U62)</f>
        <v>144</v>
      </c>
      <c r="F62" s="21"/>
      <c r="G62" s="21"/>
      <c r="H62" s="21"/>
      <c r="I62" s="4"/>
      <c r="J62" s="4"/>
      <c r="K62" s="4">
        <f>SUM(N62:U62)</f>
        <v>144</v>
      </c>
      <c r="L62" s="4"/>
      <c r="M62" s="62"/>
      <c r="N62" s="65"/>
      <c r="O62" s="74"/>
      <c r="P62" s="65"/>
      <c r="Q62" s="74"/>
      <c r="R62" s="118"/>
      <c r="S62" s="117">
        <v>144</v>
      </c>
      <c r="T62" s="65"/>
      <c r="U62" s="74"/>
    </row>
    <row r="63" spans="1:21">
      <c r="A63" s="19"/>
      <c r="B63" s="44" t="s">
        <v>125</v>
      </c>
      <c r="C63" s="21"/>
      <c r="D63" s="21" t="s">
        <v>126</v>
      </c>
      <c r="E63" s="21"/>
      <c r="F63" s="21"/>
      <c r="G63" s="21"/>
      <c r="H63" s="21"/>
      <c r="I63" s="4"/>
      <c r="J63" s="4"/>
      <c r="K63" s="4"/>
      <c r="L63" s="4"/>
      <c r="M63" s="62">
        <v>12</v>
      </c>
      <c r="N63" s="65"/>
      <c r="O63" s="74"/>
      <c r="P63" s="65"/>
      <c r="Q63" s="74"/>
      <c r="R63" s="118"/>
      <c r="S63" s="66"/>
      <c r="T63" s="65"/>
      <c r="U63" s="74"/>
    </row>
    <row r="64" spans="1:21" ht="72">
      <c r="A64" s="45" t="s">
        <v>135</v>
      </c>
      <c r="B64" s="46" t="s">
        <v>136</v>
      </c>
      <c r="C64" s="47" t="s">
        <v>115</v>
      </c>
      <c r="D64" s="47" t="s">
        <v>84</v>
      </c>
      <c r="E64" s="47">
        <f>SUM(E65:E68)</f>
        <v>242</v>
      </c>
      <c r="F64" s="47">
        <f>SUM(F65:F68)</f>
        <v>16</v>
      </c>
      <c r="G64" s="47">
        <f t="shared" ref="G64:K64" si="18">SUM(G65:G68)</f>
        <v>82</v>
      </c>
      <c r="H64" s="47">
        <f t="shared" si="18"/>
        <v>48</v>
      </c>
      <c r="I64" s="98">
        <f t="shared" si="18"/>
        <v>34</v>
      </c>
      <c r="J64" s="98">
        <f t="shared" si="18"/>
        <v>0</v>
      </c>
      <c r="K64" s="98">
        <f t="shared" si="18"/>
        <v>144</v>
      </c>
      <c r="L64" s="98">
        <v>6</v>
      </c>
      <c r="M64" s="98">
        <v>18</v>
      </c>
      <c r="N64" s="99">
        <f>SUM(N65:N69)</f>
        <v>0</v>
      </c>
      <c r="O64" s="100">
        <f t="shared" ref="O64:U64" si="19">SUM(O65:O69)</f>
        <v>0</v>
      </c>
      <c r="P64" s="99">
        <f t="shared" si="19"/>
        <v>0</v>
      </c>
      <c r="Q64" s="100">
        <f t="shared" si="19"/>
        <v>0</v>
      </c>
      <c r="R64" s="99">
        <f t="shared" si="19"/>
        <v>134</v>
      </c>
      <c r="S64" s="100">
        <f t="shared" si="19"/>
        <v>108</v>
      </c>
      <c r="T64" s="99">
        <f t="shared" si="19"/>
        <v>0</v>
      </c>
      <c r="U64" s="100">
        <f t="shared" si="19"/>
        <v>0</v>
      </c>
    </row>
    <row r="65" spans="1:21" ht="48">
      <c r="A65" s="19" t="s">
        <v>137</v>
      </c>
      <c r="B65" s="22" t="s">
        <v>138</v>
      </c>
      <c r="C65" s="48"/>
      <c r="D65" s="196" t="s">
        <v>118</v>
      </c>
      <c r="E65" s="21">
        <f>SUM(F65+G65)</f>
        <v>38</v>
      </c>
      <c r="F65" s="21">
        <v>6</v>
      </c>
      <c r="G65" s="21">
        <v>32</v>
      </c>
      <c r="H65" s="21">
        <v>22</v>
      </c>
      <c r="I65" s="4">
        <v>10</v>
      </c>
      <c r="J65" s="4"/>
      <c r="K65" s="4"/>
      <c r="L65" s="4"/>
      <c r="M65" s="62"/>
      <c r="N65" s="65"/>
      <c r="O65" s="74"/>
      <c r="P65" s="65"/>
      <c r="Q65" s="74"/>
      <c r="R65" s="141">
        <v>38</v>
      </c>
      <c r="S65" s="74"/>
      <c r="T65" s="65"/>
      <c r="U65" s="74"/>
    </row>
    <row r="66" spans="1:21" ht="36">
      <c r="A66" s="19" t="s">
        <v>139</v>
      </c>
      <c r="B66" s="22" t="s">
        <v>140</v>
      </c>
      <c r="C66" s="48"/>
      <c r="D66" s="197"/>
      <c r="E66" s="21">
        <f>SUM(F66+G66)</f>
        <v>60</v>
      </c>
      <c r="F66" s="21">
        <v>10</v>
      </c>
      <c r="G66" s="21">
        <v>50</v>
      </c>
      <c r="H66" s="21">
        <v>26</v>
      </c>
      <c r="I66" s="4">
        <v>24</v>
      </c>
      <c r="J66" s="4"/>
      <c r="K66" s="4"/>
      <c r="L66" s="4">
        <v>6</v>
      </c>
      <c r="M66" s="62">
        <v>6</v>
      </c>
      <c r="N66" s="65"/>
      <c r="O66" s="74"/>
      <c r="P66" s="65"/>
      <c r="Q66" s="74"/>
      <c r="R66" s="155">
        <v>60</v>
      </c>
      <c r="S66" s="74"/>
      <c r="T66" s="65"/>
      <c r="U66" s="74"/>
    </row>
    <row r="67" spans="1:21">
      <c r="A67" s="19" t="s">
        <v>141</v>
      </c>
      <c r="B67" s="22" t="s">
        <v>122</v>
      </c>
      <c r="C67" s="48" t="s">
        <v>60</v>
      </c>
      <c r="D67" s="21"/>
      <c r="E67" s="21">
        <f>SUM(N67:U67)</f>
        <v>36</v>
      </c>
      <c r="F67" s="21"/>
      <c r="G67" s="21"/>
      <c r="H67" s="21"/>
      <c r="I67" s="4"/>
      <c r="J67" s="4"/>
      <c r="K67" s="4">
        <f>SUM(N67:U67)</f>
        <v>36</v>
      </c>
      <c r="L67" s="4"/>
      <c r="M67" s="62"/>
      <c r="N67" s="65"/>
      <c r="O67" s="74"/>
      <c r="P67" s="65"/>
      <c r="Q67" s="74"/>
      <c r="R67" s="146">
        <v>36</v>
      </c>
      <c r="S67" s="74"/>
      <c r="T67" s="65"/>
      <c r="U67" s="74"/>
    </row>
    <row r="68" spans="1:21">
      <c r="A68" s="19" t="s">
        <v>142</v>
      </c>
      <c r="B68" s="22" t="s">
        <v>124</v>
      </c>
      <c r="C68" s="20"/>
      <c r="D68" s="21"/>
      <c r="E68" s="21">
        <f>SUM(N68:U68)</f>
        <v>108</v>
      </c>
      <c r="F68" s="21"/>
      <c r="G68" s="21"/>
      <c r="H68" s="120"/>
      <c r="I68" s="88"/>
      <c r="J68" s="92"/>
      <c r="K68" s="4">
        <f>SUM(N68:U68)</f>
        <v>108</v>
      </c>
      <c r="L68" s="92"/>
      <c r="M68" s="62"/>
      <c r="N68" s="65"/>
      <c r="O68" s="74"/>
      <c r="P68" s="65"/>
      <c r="Q68" s="74"/>
      <c r="R68" s="147"/>
      <c r="S68" s="117">
        <v>108</v>
      </c>
      <c r="T68" s="65"/>
      <c r="U68" s="74"/>
    </row>
    <row r="69" spans="1:21">
      <c r="A69" s="19"/>
      <c r="B69" s="44" t="s">
        <v>125</v>
      </c>
      <c r="C69" s="21"/>
      <c r="D69" s="21" t="s">
        <v>126</v>
      </c>
      <c r="E69" s="21"/>
      <c r="F69" s="21"/>
      <c r="G69" s="21"/>
      <c r="H69" s="120"/>
      <c r="I69" s="92"/>
      <c r="J69" s="92"/>
      <c r="K69" s="4"/>
      <c r="L69" s="92"/>
      <c r="M69" s="62">
        <v>12</v>
      </c>
      <c r="N69" s="65"/>
      <c r="O69" s="74"/>
      <c r="P69" s="65"/>
      <c r="Q69" s="74"/>
      <c r="R69" s="147"/>
      <c r="S69" s="66"/>
      <c r="T69" s="65"/>
      <c r="U69" s="74"/>
    </row>
    <row r="70" spans="1:21" ht="72">
      <c r="A70" s="45" t="s">
        <v>143</v>
      </c>
      <c r="B70" s="46" t="s">
        <v>144</v>
      </c>
      <c r="C70" s="47" t="s">
        <v>76</v>
      </c>
      <c r="D70" s="47" t="s">
        <v>145</v>
      </c>
      <c r="E70" s="47">
        <f>SUM(E71:E74)</f>
        <v>230</v>
      </c>
      <c r="F70" s="47">
        <f>SUM(F71:F74)</f>
        <v>16</v>
      </c>
      <c r="G70" s="47">
        <f t="shared" ref="G70:K70" si="20">SUM(G71:G74)</f>
        <v>70</v>
      </c>
      <c r="H70" s="47">
        <f t="shared" si="20"/>
        <v>36</v>
      </c>
      <c r="I70" s="98">
        <f t="shared" si="20"/>
        <v>34</v>
      </c>
      <c r="J70" s="98">
        <f t="shared" si="20"/>
        <v>0</v>
      </c>
      <c r="K70" s="98">
        <f t="shared" si="20"/>
        <v>144</v>
      </c>
      <c r="L70" s="98"/>
      <c r="M70" s="98">
        <v>12</v>
      </c>
      <c r="N70" s="99">
        <f>SUM(N71:N75)</f>
        <v>0</v>
      </c>
      <c r="O70" s="100">
        <f t="shared" ref="O70:U70" si="21">SUM(O71:O75)</f>
        <v>0</v>
      </c>
      <c r="P70" s="99">
        <f t="shared" si="21"/>
        <v>0</v>
      </c>
      <c r="Q70" s="100">
        <f t="shared" si="21"/>
        <v>0</v>
      </c>
      <c r="R70" s="99">
        <f t="shared" si="21"/>
        <v>86</v>
      </c>
      <c r="S70" s="100">
        <f t="shared" si="21"/>
        <v>144</v>
      </c>
      <c r="T70" s="99">
        <f t="shared" si="21"/>
        <v>0</v>
      </c>
      <c r="U70" s="100">
        <f t="shared" si="21"/>
        <v>0</v>
      </c>
    </row>
    <row r="71" spans="1:21" ht="36">
      <c r="A71" s="19" t="s">
        <v>146</v>
      </c>
      <c r="B71" s="22" t="s">
        <v>147</v>
      </c>
      <c r="C71" s="3"/>
      <c r="D71" s="24"/>
      <c r="E71" s="21">
        <f t="shared" ref="E71" si="22">SUM(F71+G71)</f>
        <v>38</v>
      </c>
      <c r="F71" s="21">
        <v>6</v>
      </c>
      <c r="G71" s="21">
        <v>32</v>
      </c>
      <c r="H71" s="21">
        <v>22</v>
      </c>
      <c r="I71" s="4">
        <v>10</v>
      </c>
      <c r="J71" s="4"/>
      <c r="K71" s="4"/>
      <c r="L71" s="4"/>
      <c r="M71" s="62"/>
      <c r="N71" s="65"/>
      <c r="O71" s="74"/>
      <c r="P71" s="65"/>
      <c r="Q71" s="74"/>
      <c r="R71" s="91">
        <v>38</v>
      </c>
      <c r="S71" s="79"/>
      <c r="T71" s="65"/>
      <c r="U71" s="74"/>
    </row>
    <row r="72" spans="1:21" ht="36">
      <c r="A72" s="19" t="s">
        <v>148</v>
      </c>
      <c r="B72" s="22" t="s">
        <v>149</v>
      </c>
      <c r="C72" s="3" t="s">
        <v>60</v>
      </c>
      <c r="D72" s="19"/>
      <c r="E72" s="21">
        <f>SUM(M72+L72+G72+F72)</f>
        <v>48</v>
      </c>
      <c r="F72" s="21">
        <v>10</v>
      </c>
      <c r="G72" s="21">
        <v>38</v>
      </c>
      <c r="H72" s="21">
        <v>14</v>
      </c>
      <c r="I72" s="4">
        <v>24</v>
      </c>
      <c r="J72" s="4"/>
      <c r="K72" s="4"/>
      <c r="L72" s="92"/>
      <c r="M72" s="93"/>
      <c r="N72" s="65"/>
      <c r="O72" s="74"/>
      <c r="P72" s="65"/>
      <c r="Q72" s="74"/>
      <c r="R72" s="148">
        <v>48</v>
      </c>
      <c r="S72" s="79"/>
      <c r="T72" s="65"/>
      <c r="U72" s="74"/>
    </row>
    <row r="73" spans="1:21">
      <c r="A73" s="19" t="s">
        <v>150</v>
      </c>
      <c r="B73" s="22" t="s">
        <v>122</v>
      </c>
      <c r="C73" s="48" t="s">
        <v>60</v>
      </c>
      <c r="D73" s="21"/>
      <c r="E73" s="21">
        <f>SUM(N73:U73)</f>
        <v>36</v>
      </c>
      <c r="F73" s="21"/>
      <c r="G73" s="21"/>
      <c r="H73" s="21"/>
      <c r="I73" s="4"/>
      <c r="J73" s="4"/>
      <c r="K73" s="4">
        <f>SUM(N73:U73)</f>
        <v>36</v>
      </c>
      <c r="L73" s="4"/>
      <c r="M73" s="62"/>
      <c r="N73" s="65"/>
      <c r="O73" s="74"/>
      <c r="P73" s="65"/>
      <c r="Q73" s="74"/>
      <c r="R73" s="79"/>
      <c r="S73" s="148">
        <v>36</v>
      </c>
      <c r="T73" s="65"/>
      <c r="U73" s="74"/>
    </row>
    <row r="74" spans="1:21">
      <c r="A74" s="19" t="s">
        <v>151</v>
      </c>
      <c r="B74" s="22" t="s">
        <v>124</v>
      </c>
      <c r="C74" s="20"/>
      <c r="D74" s="21"/>
      <c r="E74" s="21">
        <f>SUM(N74:U74)</f>
        <v>108</v>
      </c>
      <c r="F74" s="21"/>
      <c r="G74" s="21"/>
      <c r="H74" s="21"/>
      <c r="I74" s="4"/>
      <c r="J74" s="4"/>
      <c r="K74" s="4">
        <f>SUM(N74:U74)</f>
        <v>108</v>
      </c>
      <c r="L74" s="4"/>
      <c r="M74" s="62"/>
      <c r="N74" s="65"/>
      <c r="O74" s="74"/>
      <c r="P74" s="65"/>
      <c r="Q74" s="74"/>
      <c r="R74" s="79"/>
      <c r="S74" s="91">
        <v>108</v>
      </c>
      <c r="T74" s="65"/>
      <c r="U74" s="74"/>
    </row>
    <row r="75" spans="1:21">
      <c r="A75" s="19"/>
      <c r="B75" s="44" t="s">
        <v>125</v>
      </c>
      <c r="C75" s="21"/>
      <c r="D75" s="21" t="s">
        <v>126</v>
      </c>
      <c r="E75" s="21"/>
      <c r="F75" s="21"/>
      <c r="G75" s="21"/>
      <c r="H75" s="21"/>
      <c r="I75" s="4"/>
      <c r="J75" s="4"/>
      <c r="K75" s="4"/>
      <c r="L75" s="4"/>
      <c r="M75" s="62">
        <v>12</v>
      </c>
      <c r="N75" s="65"/>
      <c r="O75" s="74"/>
      <c r="P75" s="65"/>
      <c r="Q75" s="74"/>
      <c r="R75" s="118"/>
      <c r="S75" s="66"/>
      <c r="T75" s="65"/>
      <c r="U75" s="74"/>
    </row>
    <row r="76" spans="1:21" ht="84">
      <c r="A76" s="45" t="s">
        <v>152</v>
      </c>
      <c r="B76" s="46" t="s">
        <v>153</v>
      </c>
      <c r="C76" s="47" t="s">
        <v>76</v>
      </c>
      <c r="D76" s="47" t="s">
        <v>84</v>
      </c>
      <c r="E76" s="47">
        <f>SUM(E77:E80)</f>
        <v>438</v>
      </c>
      <c r="F76" s="47">
        <f>SUM(F77:F80)</f>
        <v>30</v>
      </c>
      <c r="G76" s="47">
        <f t="shared" ref="G76:K76" si="23">SUM(G77:G80)</f>
        <v>192</v>
      </c>
      <c r="H76" s="47">
        <f t="shared" si="23"/>
        <v>114</v>
      </c>
      <c r="I76" s="98">
        <f t="shared" si="23"/>
        <v>78</v>
      </c>
      <c r="J76" s="98">
        <f t="shared" si="23"/>
        <v>0</v>
      </c>
      <c r="K76" s="98">
        <f t="shared" si="23"/>
        <v>216</v>
      </c>
      <c r="L76" s="98">
        <v>24</v>
      </c>
      <c r="M76" s="98">
        <v>12</v>
      </c>
      <c r="N76" s="99">
        <f>SUM(N77:N81)</f>
        <v>0</v>
      </c>
      <c r="O76" s="100">
        <f t="shared" ref="O76:U76" si="24">SUM(O77:O81)</f>
        <v>0</v>
      </c>
      <c r="P76" s="99">
        <f t="shared" si="24"/>
        <v>0</v>
      </c>
      <c r="Q76" s="100">
        <f t="shared" si="24"/>
        <v>0</v>
      </c>
      <c r="R76" s="149">
        <f t="shared" si="24"/>
        <v>0</v>
      </c>
      <c r="S76" s="150">
        <f t="shared" si="24"/>
        <v>0</v>
      </c>
      <c r="T76" s="99">
        <f t="shared" si="24"/>
        <v>126</v>
      </c>
      <c r="U76" s="100">
        <f t="shared" si="24"/>
        <v>312</v>
      </c>
    </row>
    <row r="77" spans="1:21" ht="48">
      <c r="A77" s="19" t="s">
        <v>154</v>
      </c>
      <c r="B77" s="22" t="s">
        <v>155</v>
      </c>
      <c r="C77" s="21"/>
      <c r="D77" s="196" t="s">
        <v>118</v>
      </c>
      <c r="E77" s="21">
        <f t="shared" ref="E77" si="25">SUM(F77+G77)</f>
        <v>38</v>
      </c>
      <c r="F77" s="21">
        <v>6</v>
      </c>
      <c r="G77" s="21">
        <v>32</v>
      </c>
      <c r="H77" s="21">
        <v>20</v>
      </c>
      <c r="I77" s="4">
        <v>12</v>
      </c>
      <c r="J77" s="4"/>
      <c r="K77" s="4"/>
      <c r="L77" s="62"/>
      <c r="M77" s="62"/>
      <c r="N77" s="65"/>
      <c r="O77" s="74"/>
      <c r="P77" s="65"/>
      <c r="Q77" s="74"/>
      <c r="R77" s="65"/>
      <c r="S77" s="74"/>
      <c r="T77" s="116">
        <v>38</v>
      </c>
      <c r="U77" s="74"/>
    </row>
    <row r="78" spans="1:21" ht="48">
      <c r="A78" s="19" t="s">
        <v>156</v>
      </c>
      <c r="B78" s="22" t="s">
        <v>157</v>
      </c>
      <c r="C78" s="21"/>
      <c r="D78" s="197"/>
      <c r="E78" s="21">
        <f>SUM(G78+F78)</f>
        <v>184</v>
      </c>
      <c r="F78" s="21">
        <v>24</v>
      </c>
      <c r="G78" s="21">
        <v>160</v>
      </c>
      <c r="H78" s="21">
        <v>94</v>
      </c>
      <c r="I78" s="6">
        <v>66</v>
      </c>
      <c r="J78" s="4"/>
      <c r="K78" s="4"/>
      <c r="L78" s="161">
        <v>18</v>
      </c>
      <c r="M78" s="161">
        <v>6</v>
      </c>
      <c r="N78" s="65"/>
      <c r="O78" s="74"/>
      <c r="P78" s="65"/>
      <c r="Q78" s="74"/>
      <c r="R78" s="65"/>
      <c r="S78" s="74"/>
      <c r="T78" s="193">
        <v>70</v>
      </c>
      <c r="U78" s="164">
        <v>114</v>
      </c>
    </row>
    <row r="79" spans="1:21">
      <c r="A79" s="19" t="s">
        <v>158</v>
      </c>
      <c r="B79" s="22" t="s">
        <v>122</v>
      </c>
      <c r="C79" s="21" t="s">
        <v>60</v>
      </c>
      <c r="D79" s="48"/>
      <c r="E79" s="21">
        <f>SUM(N79:U79)</f>
        <v>72</v>
      </c>
      <c r="F79" s="21"/>
      <c r="G79" s="21"/>
      <c r="H79" s="21"/>
      <c r="I79" s="4"/>
      <c r="J79" s="4"/>
      <c r="K79" s="4">
        <f>SUM(N79:U79)</f>
        <v>72</v>
      </c>
      <c r="L79" s="4"/>
      <c r="M79" s="62"/>
      <c r="N79" s="65"/>
      <c r="O79" s="74"/>
      <c r="P79" s="65"/>
      <c r="Q79" s="74"/>
      <c r="R79" s="65"/>
      <c r="S79" s="74"/>
      <c r="T79" s="194">
        <v>18</v>
      </c>
      <c r="U79" s="195">
        <v>54</v>
      </c>
    </row>
    <row r="80" spans="1:21">
      <c r="A80" s="19" t="s">
        <v>159</v>
      </c>
      <c r="B80" s="22" t="s">
        <v>124</v>
      </c>
      <c r="C80" s="21" t="s">
        <v>60</v>
      </c>
      <c r="D80" s="21"/>
      <c r="E80" s="21">
        <f>SUM(N80:U80)</f>
        <v>144</v>
      </c>
      <c r="F80" s="21"/>
      <c r="G80" s="21"/>
      <c r="H80" s="21"/>
      <c r="I80" s="4"/>
      <c r="J80" s="4"/>
      <c r="K80" s="4">
        <f>SUM(N80:U80)</f>
        <v>144</v>
      </c>
      <c r="L80" s="4"/>
      <c r="M80" s="62"/>
      <c r="N80" s="65"/>
      <c r="O80" s="74"/>
      <c r="P80" s="65"/>
      <c r="Q80" s="74"/>
      <c r="R80" s="65"/>
      <c r="S80" s="74"/>
      <c r="T80" s="65"/>
      <c r="U80" s="64">
        <v>144</v>
      </c>
    </row>
    <row r="81" spans="1:21">
      <c r="A81" s="19"/>
      <c r="B81" s="44" t="s">
        <v>125</v>
      </c>
      <c r="C81" s="21"/>
      <c r="D81" s="21" t="s">
        <v>126</v>
      </c>
      <c r="E81" s="21"/>
      <c r="F81" s="21"/>
      <c r="G81" s="21"/>
      <c r="H81" s="21"/>
      <c r="I81" s="4"/>
      <c r="J81" s="4"/>
      <c r="K81" s="4"/>
      <c r="L81" s="161">
        <v>6</v>
      </c>
      <c r="M81" s="161">
        <v>6</v>
      </c>
      <c r="N81" s="65"/>
      <c r="O81" s="74"/>
      <c r="P81" s="65"/>
      <c r="Q81" s="74"/>
      <c r="R81" s="65"/>
      <c r="S81" s="74"/>
      <c r="T81" s="65"/>
      <c r="U81" s="66"/>
    </row>
    <row r="82" spans="1:21" ht="24">
      <c r="A82" s="45" t="s">
        <v>160</v>
      </c>
      <c r="B82" s="46" t="s">
        <v>161</v>
      </c>
      <c r="C82" s="47" t="s">
        <v>115</v>
      </c>
      <c r="D82" s="47" t="s">
        <v>84</v>
      </c>
      <c r="E82" s="47">
        <f>SUM(E83:E84)</f>
        <v>272</v>
      </c>
      <c r="F82" s="47">
        <f>SUM(F83:F85)</f>
        <v>20</v>
      </c>
      <c r="G82" s="47">
        <f t="shared" ref="G82:H82" si="26">SUM(G83:G85)</f>
        <v>108</v>
      </c>
      <c r="H82" s="47">
        <f t="shared" si="26"/>
        <v>50</v>
      </c>
      <c r="I82" s="98">
        <f>SUM(I83:I84)</f>
        <v>42</v>
      </c>
      <c r="J82" s="98">
        <f>SUM(J83:J84)</f>
        <v>16</v>
      </c>
      <c r="K82" s="98">
        <f>SUM(K83:K85)</f>
        <v>144</v>
      </c>
      <c r="L82" s="98">
        <v>18</v>
      </c>
      <c r="M82" s="98">
        <v>12</v>
      </c>
      <c r="N82" s="99">
        <f>SUM(N83:N85)</f>
        <v>0</v>
      </c>
      <c r="O82" s="100">
        <f t="shared" ref="O82:U82" si="27">SUM(O83:O85)</f>
        <v>0</v>
      </c>
      <c r="P82" s="99">
        <f t="shared" si="27"/>
        <v>0</v>
      </c>
      <c r="Q82" s="100">
        <f t="shared" si="27"/>
        <v>0</v>
      </c>
      <c r="R82" s="99">
        <f t="shared" si="27"/>
        <v>0</v>
      </c>
      <c r="S82" s="100">
        <f t="shared" si="27"/>
        <v>0</v>
      </c>
      <c r="T82" s="99">
        <f t="shared" si="27"/>
        <v>272</v>
      </c>
      <c r="U82" s="100">
        <f t="shared" si="27"/>
        <v>0</v>
      </c>
    </row>
    <row r="83" spans="1:21" ht="24">
      <c r="A83" s="19" t="s">
        <v>162</v>
      </c>
      <c r="B83" s="22" t="s">
        <v>163</v>
      </c>
      <c r="C83" s="21"/>
      <c r="D83" s="21" t="s">
        <v>97</v>
      </c>
      <c r="E83" s="21">
        <f>SUM(G83+F83)</f>
        <v>128</v>
      </c>
      <c r="F83" s="21">
        <v>20</v>
      </c>
      <c r="G83" s="21">
        <v>108</v>
      </c>
      <c r="H83" s="21">
        <v>50</v>
      </c>
      <c r="I83" s="4">
        <v>42</v>
      </c>
      <c r="J83" s="4">
        <v>16</v>
      </c>
      <c r="K83" s="4"/>
      <c r="L83" s="161">
        <v>12</v>
      </c>
      <c r="M83" s="161">
        <v>6</v>
      </c>
      <c r="N83" s="65"/>
      <c r="O83" s="74"/>
      <c r="P83" s="65"/>
      <c r="Q83" s="74"/>
      <c r="R83" s="65"/>
      <c r="S83" s="74"/>
      <c r="T83" s="193">
        <v>128</v>
      </c>
      <c r="U83" s="192"/>
    </row>
    <row r="84" spans="1:21">
      <c r="A84" s="19" t="s">
        <v>164</v>
      </c>
      <c r="B84" s="22" t="s">
        <v>124</v>
      </c>
      <c r="C84" s="21" t="s">
        <v>60</v>
      </c>
      <c r="D84" s="21"/>
      <c r="E84" s="21">
        <f>SUM(N84:U84)</f>
        <v>144</v>
      </c>
      <c r="F84" s="21"/>
      <c r="G84" s="21"/>
      <c r="H84" s="21"/>
      <c r="I84" s="4"/>
      <c r="J84" s="4"/>
      <c r="K84" s="4">
        <f>SUM(N84:U84)</f>
        <v>144</v>
      </c>
      <c r="L84" s="4"/>
      <c r="M84" s="62"/>
      <c r="N84" s="65"/>
      <c r="O84" s="74"/>
      <c r="P84" s="65"/>
      <c r="Q84" s="74"/>
      <c r="R84" s="65"/>
      <c r="S84" s="74"/>
      <c r="T84" s="148">
        <v>144</v>
      </c>
      <c r="U84" s="192"/>
    </row>
    <row r="85" spans="1:21">
      <c r="A85" s="19"/>
      <c r="B85" s="44" t="s">
        <v>125</v>
      </c>
      <c r="C85" s="21"/>
      <c r="D85" s="21" t="s">
        <v>126</v>
      </c>
      <c r="E85" s="21"/>
      <c r="F85" s="21"/>
      <c r="G85" s="21"/>
      <c r="H85" s="21"/>
      <c r="I85" s="4"/>
      <c r="J85" s="4"/>
      <c r="K85" s="4"/>
      <c r="L85" s="161">
        <v>6</v>
      </c>
      <c r="M85" s="161">
        <v>6</v>
      </c>
      <c r="N85" s="65"/>
      <c r="O85" s="74"/>
      <c r="P85" s="65"/>
      <c r="Q85" s="74"/>
      <c r="R85" s="65"/>
      <c r="S85" s="74"/>
      <c r="T85" s="165"/>
      <c r="U85" s="192"/>
    </row>
    <row r="86" spans="1:21" ht="24">
      <c r="A86" s="45" t="s">
        <v>165</v>
      </c>
      <c r="B86" s="46" t="s">
        <v>166</v>
      </c>
      <c r="C86" s="47" t="s">
        <v>76</v>
      </c>
      <c r="D86" s="47" t="s">
        <v>145</v>
      </c>
      <c r="E86" s="47">
        <f>SUM(E87:E89)</f>
        <v>442</v>
      </c>
      <c r="F86" s="47">
        <f>SUM(F87:F89)</f>
        <v>30</v>
      </c>
      <c r="G86" s="47">
        <f>SUM(G87:G89)</f>
        <v>196</v>
      </c>
      <c r="H86" s="47">
        <f>SUM(H87:H89)</f>
        <v>106</v>
      </c>
      <c r="I86" s="98">
        <f>SUM(I87:I89)</f>
        <v>90</v>
      </c>
      <c r="J86" s="98"/>
      <c r="K86" s="98">
        <f>SUM(K88:K89)</f>
        <v>216</v>
      </c>
      <c r="L86" s="98"/>
      <c r="M86" s="98">
        <v>12</v>
      </c>
      <c r="N86" s="99">
        <f>SUM(N87:N90)</f>
        <v>0</v>
      </c>
      <c r="O86" s="100">
        <f t="shared" ref="O86:U86" si="28">SUM(O87:O90)</f>
        <v>0</v>
      </c>
      <c r="P86" s="99">
        <f t="shared" si="28"/>
        <v>124</v>
      </c>
      <c r="Q86" s="100">
        <f t="shared" si="28"/>
        <v>318</v>
      </c>
      <c r="R86" s="99">
        <f t="shared" si="28"/>
        <v>0</v>
      </c>
      <c r="S86" s="100">
        <f t="shared" si="28"/>
        <v>0</v>
      </c>
      <c r="T86" s="99">
        <f t="shared" si="28"/>
        <v>0</v>
      </c>
      <c r="U86" s="100">
        <f t="shared" si="28"/>
        <v>0</v>
      </c>
    </row>
    <row r="87" spans="1:21" ht="24">
      <c r="A87" s="19" t="s">
        <v>167</v>
      </c>
      <c r="B87" s="22" t="s">
        <v>166</v>
      </c>
      <c r="C87" s="17" t="s">
        <v>35</v>
      </c>
      <c r="D87" s="26"/>
      <c r="E87" s="21">
        <f>SUM(M87+L87+G87+F87)</f>
        <v>226</v>
      </c>
      <c r="F87" s="21">
        <v>30</v>
      </c>
      <c r="G87" s="21">
        <v>196</v>
      </c>
      <c r="H87" s="21">
        <v>106</v>
      </c>
      <c r="I87" s="4">
        <v>90</v>
      </c>
      <c r="J87" s="4"/>
      <c r="K87" s="4"/>
      <c r="L87" s="4"/>
      <c r="M87" s="62"/>
      <c r="N87" s="65"/>
      <c r="O87" s="74"/>
      <c r="P87" s="116">
        <v>88</v>
      </c>
      <c r="Q87" s="64">
        <v>138</v>
      </c>
      <c r="R87" s="65"/>
      <c r="S87" s="74"/>
      <c r="T87" s="65"/>
      <c r="U87" s="74"/>
    </row>
    <row r="88" spans="1:21">
      <c r="A88" s="19" t="s">
        <v>168</v>
      </c>
      <c r="B88" s="22" t="s">
        <v>122</v>
      </c>
      <c r="C88" s="17" t="s">
        <v>35</v>
      </c>
      <c r="D88" s="24"/>
      <c r="E88" s="21">
        <v>72</v>
      </c>
      <c r="F88" s="21"/>
      <c r="G88" s="21"/>
      <c r="H88" s="21"/>
      <c r="I88" s="4"/>
      <c r="J88" s="4"/>
      <c r="K88" s="4">
        <v>72</v>
      </c>
      <c r="L88" s="4"/>
      <c r="M88" s="62"/>
      <c r="N88" s="65"/>
      <c r="O88" s="74"/>
      <c r="P88" s="116">
        <v>36</v>
      </c>
      <c r="Q88" s="64">
        <v>36</v>
      </c>
      <c r="R88" s="65"/>
      <c r="S88" s="74"/>
      <c r="T88" s="65"/>
      <c r="U88" s="74"/>
    </row>
    <row r="89" spans="1:21">
      <c r="A89" s="19" t="s">
        <v>169</v>
      </c>
      <c r="B89" s="19" t="s">
        <v>124</v>
      </c>
      <c r="C89" s="20"/>
      <c r="D89" s="19"/>
      <c r="E89" s="21">
        <v>144</v>
      </c>
      <c r="F89" s="21"/>
      <c r="G89" s="21"/>
      <c r="H89" s="21"/>
      <c r="I89" s="4"/>
      <c r="J89" s="4"/>
      <c r="K89" s="4">
        <v>144</v>
      </c>
      <c r="L89" s="4"/>
      <c r="M89" s="62"/>
      <c r="N89" s="65"/>
      <c r="O89" s="74"/>
      <c r="P89" s="65"/>
      <c r="Q89" s="117">
        <v>144</v>
      </c>
      <c r="R89" s="65"/>
      <c r="S89" s="74"/>
      <c r="T89" s="65"/>
      <c r="U89" s="74"/>
    </row>
    <row r="90" spans="1:21">
      <c r="A90" s="19"/>
      <c r="B90" s="44" t="s">
        <v>125</v>
      </c>
      <c r="C90" s="21"/>
      <c r="D90" s="21" t="s">
        <v>126</v>
      </c>
      <c r="E90" s="21"/>
      <c r="F90" s="21"/>
      <c r="G90" s="21"/>
      <c r="H90" s="21"/>
      <c r="I90" s="4"/>
      <c r="J90" s="4"/>
      <c r="K90" s="4"/>
      <c r="L90" s="4"/>
      <c r="M90" s="62">
        <v>12</v>
      </c>
      <c r="N90" s="65"/>
      <c r="O90" s="74"/>
      <c r="P90" s="65"/>
      <c r="Q90" s="66"/>
      <c r="R90" s="65"/>
      <c r="S90" s="74"/>
      <c r="T90" s="65"/>
      <c r="U90" s="74"/>
    </row>
    <row r="91" spans="1:21">
      <c r="A91" s="121"/>
      <c r="B91" s="122" t="s">
        <v>170</v>
      </c>
      <c r="C91" s="123" t="s">
        <v>171</v>
      </c>
      <c r="D91" s="123" t="s">
        <v>172</v>
      </c>
      <c r="E91" s="124">
        <f>SUM(E8+E29+E35+E38+E51)</f>
        <v>5328</v>
      </c>
      <c r="F91" s="124">
        <f>SUM(F8+F29+F35+F38+F51)</f>
        <v>412</v>
      </c>
      <c r="G91" s="124">
        <f>SUM(G8+G29+G35+G38+G51)</f>
        <v>3692</v>
      </c>
      <c r="H91" s="124">
        <f>SUM(H8+H29+H35+H38+H51)</f>
        <v>2118</v>
      </c>
      <c r="I91" s="124">
        <f>SUM(I8+I29+I35+I38+I51)</f>
        <v>1558</v>
      </c>
      <c r="J91" s="124">
        <v>32</v>
      </c>
      <c r="K91" s="124">
        <f>SUM(K8+K29+K35+K38+K51)</f>
        <v>1224</v>
      </c>
      <c r="L91" s="124">
        <f>SUM(L8+L29+L35+L38+L51)</f>
        <v>126</v>
      </c>
      <c r="M91" s="124">
        <f>SUM(M8+M29+M35+M38+M51)</f>
        <v>132</v>
      </c>
      <c r="N91" s="134">
        <f>SUM(N8+N29+N35+N38+N51)</f>
        <v>612</v>
      </c>
      <c r="O91" s="135">
        <f t="shared" ref="O91:U91" si="29">SUM(O8+O29+O35+O38+O51)</f>
        <v>792</v>
      </c>
      <c r="P91" s="134">
        <f t="shared" si="29"/>
        <v>612</v>
      </c>
      <c r="Q91" s="135">
        <f t="shared" si="29"/>
        <v>816</v>
      </c>
      <c r="R91" s="134">
        <f t="shared" si="29"/>
        <v>588</v>
      </c>
      <c r="S91" s="135">
        <f t="shared" si="29"/>
        <v>864</v>
      </c>
      <c r="T91" s="134">
        <f t="shared" si="29"/>
        <v>588</v>
      </c>
      <c r="U91" s="124">
        <f t="shared" si="29"/>
        <v>456</v>
      </c>
    </row>
    <row r="92" spans="1:21">
      <c r="A92" s="125" t="s">
        <v>173</v>
      </c>
      <c r="B92" s="125" t="s">
        <v>19</v>
      </c>
      <c r="C92" s="125"/>
      <c r="D92" s="125"/>
      <c r="E92" s="21">
        <f>SUM(L92:M92)</f>
        <v>258</v>
      </c>
      <c r="F92" s="21"/>
      <c r="G92" s="21"/>
      <c r="H92" s="21"/>
      <c r="I92" s="4"/>
      <c r="J92" s="4"/>
      <c r="K92" s="4"/>
      <c r="L92" s="4">
        <v>126</v>
      </c>
      <c r="M92" s="62">
        <v>132</v>
      </c>
      <c r="N92" s="105"/>
      <c r="O92" s="136">
        <v>72</v>
      </c>
      <c r="P92" s="105"/>
      <c r="Q92" s="136">
        <v>48</v>
      </c>
      <c r="R92" s="105">
        <v>12</v>
      </c>
      <c r="S92" s="136">
        <v>48</v>
      </c>
      <c r="T92" s="105">
        <v>30</v>
      </c>
      <c r="U92" s="136">
        <v>42</v>
      </c>
    </row>
    <row r="93" spans="1:21">
      <c r="A93" s="125"/>
      <c r="B93" s="125" t="s">
        <v>174</v>
      </c>
      <c r="C93" s="125"/>
      <c r="D93" s="125"/>
      <c r="E93" s="21">
        <v>144</v>
      </c>
      <c r="F93" s="21"/>
      <c r="G93" s="21"/>
      <c r="H93" s="21"/>
      <c r="I93" s="4"/>
      <c r="J93" s="4"/>
      <c r="K93" s="4">
        <v>144</v>
      </c>
      <c r="L93" s="4"/>
      <c r="M93" s="62"/>
      <c r="N93" s="105"/>
      <c r="O93" s="136"/>
      <c r="P93" s="105"/>
      <c r="Q93" s="136"/>
      <c r="R93" s="105"/>
      <c r="S93" s="136"/>
      <c r="T93" s="105"/>
      <c r="U93" s="136">
        <v>144</v>
      </c>
    </row>
    <row r="94" spans="1:21">
      <c r="A94" s="125" t="s">
        <v>175</v>
      </c>
      <c r="B94" s="125" t="s">
        <v>176</v>
      </c>
      <c r="C94" s="125"/>
      <c r="D94" s="125"/>
      <c r="E94" s="21">
        <v>216</v>
      </c>
      <c r="F94" s="21"/>
      <c r="G94" s="21"/>
      <c r="H94" s="21"/>
      <c r="I94" s="4"/>
      <c r="J94" s="4"/>
      <c r="K94" s="4"/>
      <c r="L94" s="4"/>
      <c r="M94" s="62">
        <v>216</v>
      </c>
      <c r="N94" s="137"/>
      <c r="O94" s="138"/>
      <c r="P94" s="137"/>
      <c r="Q94" s="138"/>
      <c r="R94" s="137"/>
      <c r="S94" s="138"/>
      <c r="T94" s="137"/>
      <c r="U94" s="138">
        <v>216</v>
      </c>
    </row>
    <row r="95" spans="1:21">
      <c r="A95" s="121"/>
      <c r="B95" s="122" t="s">
        <v>8</v>
      </c>
      <c r="C95" s="122"/>
      <c r="D95" s="122"/>
      <c r="E95" s="124">
        <f>SUM(E91:E94)</f>
        <v>5946</v>
      </c>
      <c r="F95" s="124">
        <f>SUM(F91:F94)</f>
        <v>412</v>
      </c>
      <c r="G95" s="124">
        <f>SUM(G91:G94)</f>
        <v>3692</v>
      </c>
      <c r="H95" s="124"/>
      <c r="I95" s="133"/>
      <c r="J95" s="133"/>
      <c r="K95" s="133">
        <f t="shared" ref="K95:S95" si="30">SUM(K91:K94)</f>
        <v>1368</v>
      </c>
      <c r="L95" s="133">
        <f t="shared" si="30"/>
        <v>252</v>
      </c>
      <c r="M95" s="133">
        <f t="shared" si="30"/>
        <v>480</v>
      </c>
      <c r="N95" s="139">
        <f t="shared" si="30"/>
        <v>612</v>
      </c>
      <c r="O95" s="135">
        <f>SUM(O91:O94)</f>
        <v>864</v>
      </c>
      <c r="P95" s="139">
        <f t="shared" si="30"/>
        <v>612</v>
      </c>
      <c r="Q95" s="135">
        <f t="shared" si="30"/>
        <v>864</v>
      </c>
      <c r="R95" s="139">
        <f t="shared" si="30"/>
        <v>600</v>
      </c>
      <c r="S95" s="135">
        <f t="shared" si="30"/>
        <v>912</v>
      </c>
      <c r="T95" s="139">
        <f>SUM(T91:T94)</f>
        <v>618</v>
      </c>
      <c r="U95" s="135">
        <f>SUM(U91:U94)</f>
        <v>858</v>
      </c>
    </row>
    <row r="96" spans="1:21">
      <c r="A96" s="126"/>
      <c r="B96" s="198" t="s">
        <v>214</v>
      </c>
      <c r="C96" s="127"/>
      <c r="D96" s="127"/>
      <c r="E96" s="127"/>
      <c r="F96" s="128"/>
      <c r="G96" s="201" t="s">
        <v>178</v>
      </c>
      <c r="H96" s="202"/>
      <c r="I96" s="202"/>
      <c r="J96" s="202"/>
      <c r="K96" s="202"/>
      <c r="L96" s="202"/>
      <c r="M96" s="202"/>
      <c r="N96" s="116">
        <v>612</v>
      </c>
      <c r="O96" s="117">
        <v>792</v>
      </c>
      <c r="P96" s="140">
        <f>SUM(P29+P35+P38+P53+P54+P59+P60+P65+P66+P71+P72+P77+P78+P83+P87)</f>
        <v>576</v>
      </c>
      <c r="Q96" s="117">
        <f>SUM(Q29+Q35+Q38+Q53+Q54+Q59+Q60+Q65+Q66+Q71+Q72+Q77+Q78+Q83+Q87)</f>
        <v>492</v>
      </c>
      <c r="R96" s="140">
        <f t="shared" ref="R96:T96" si="31">SUM(R29+R35+R38+R53+R54+R59+R60+R65+R66+R71+R72+R77+R78+R83+R87)</f>
        <v>552</v>
      </c>
      <c r="S96" s="117">
        <f t="shared" si="31"/>
        <v>396</v>
      </c>
      <c r="T96" s="140">
        <f t="shared" si="31"/>
        <v>426</v>
      </c>
      <c r="U96" s="151">
        <f>SUM(U29+U35+U38+U53+U54+U59+U60+U65+U66+U71+U72+U77+U78+U83+U87)</f>
        <v>258</v>
      </c>
    </row>
    <row r="97" spans="1:21">
      <c r="A97" s="126"/>
      <c r="B97" s="199"/>
      <c r="C97" s="127"/>
      <c r="D97" s="127"/>
      <c r="E97" s="127"/>
      <c r="F97" s="128"/>
      <c r="G97" s="201" t="s">
        <v>179</v>
      </c>
      <c r="H97" s="202"/>
      <c r="I97" s="202"/>
      <c r="J97" s="202"/>
      <c r="K97" s="202"/>
      <c r="L97" s="202"/>
      <c r="M97" s="202"/>
      <c r="N97" s="116">
        <v>0</v>
      </c>
      <c r="O97" s="117">
        <v>0</v>
      </c>
      <c r="P97" s="140">
        <f>SUM(P55+P61+P67+P73+P79+P88)</f>
        <v>36</v>
      </c>
      <c r="Q97" s="117">
        <f t="shared" ref="Q97:U97" si="32">SUM(Q55+Q61+Q67+Q73+Q79+Q88)</f>
        <v>108</v>
      </c>
      <c r="R97" s="140">
        <f t="shared" si="32"/>
        <v>36</v>
      </c>
      <c r="S97" s="117">
        <f>SUM(S55+S61+S67+S73+S79+S88)</f>
        <v>108</v>
      </c>
      <c r="T97" s="140">
        <f t="shared" si="32"/>
        <v>18</v>
      </c>
      <c r="U97" s="117">
        <f t="shared" si="32"/>
        <v>54</v>
      </c>
    </row>
    <row r="98" spans="1:21">
      <c r="A98" s="126"/>
      <c r="B98" s="199"/>
      <c r="C98" s="127"/>
      <c r="D98" s="127"/>
      <c r="E98" s="127"/>
      <c r="F98" s="128"/>
      <c r="G98" s="201" t="s">
        <v>180</v>
      </c>
      <c r="H98" s="202"/>
      <c r="I98" s="202"/>
      <c r="J98" s="202"/>
      <c r="K98" s="202"/>
      <c r="L98" s="202"/>
      <c r="M98" s="202"/>
      <c r="N98" s="116">
        <v>0</v>
      </c>
      <c r="O98" s="117">
        <v>0</v>
      </c>
      <c r="P98" s="140">
        <f>SUM(P56+P62+P68+P74+P80+P84+P89)</f>
        <v>0</v>
      </c>
      <c r="Q98" s="117">
        <f t="shared" ref="Q98:T98" si="33">SUM(Q56+Q62+Q68+Q74+Q80+Q84+Q89)</f>
        <v>216</v>
      </c>
      <c r="R98" s="140">
        <f t="shared" si="33"/>
        <v>0</v>
      </c>
      <c r="S98" s="117">
        <f t="shared" si="33"/>
        <v>360</v>
      </c>
      <c r="T98" s="140">
        <f t="shared" si="33"/>
        <v>144</v>
      </c>
      <c r="U98" s="117">
        <f>SUM(U56+U62+U68+U74+U80+U84+U89+U93)</f>
        <v>288</v>
      </c>
    </row>
    <row r="99" spans="1:21">
      <c r="A99" s="126"/>
      <c r="B99" s="199"/>
      <c r="C99" s="127"/>
      <c r="D99" s="127"/>
      <c r="E99" s="127"/>
      <c r="F99" s="128"/>
      <c r="G99" s="129" t="s">
        <v>181</v>
      </c>
      <c r="H99" s="130"/>
      <c r="I99" s="130"/>
      <c r="J99" s="203"/>
      <c r="K99" s="203"/>
      <c r="L99" s="203"/>
      <c r="M99" s="203"/>
      <c r="N99" s="116">
        <v>0</v>
      </c>
      <c r="O99" s="117">
        <v>3</v>
      </c>
      <c r="P99" s="116">
        <v>0</v>
      </c>
      <c r="Q99" s="117">
        <v>4</v>
      </c>
      <c r="R99" s="116">
        <v>1</v>
      </c>
      <c r="S99" s="117">
        <v>4</v>
      </c>
      <c r="T99" s="116">
        <v>2</v>
      </c>
      <c r="U99" s="117">
        <v>3</v>
      </c>
    </row>
    <row r="100" spans="1:21">
      <c r="A100" s="126"/>
      <c r="B100" s="199"/>
      <c r="C100" s="127"/>
      <c r="D100" s="127"/>
      <c r="E100" s="127"/>
      <c r="F100" s="128"/>
      <c r="G100" s="204" t="s">
        <v>182</v>
      </c>
      <c r="H100" s="205"/>
      <c r="I100" s="205"/>
      <c r="J100" s="205"/>
      <c r="K100" s="205"/>
      <c r="L100" s="205"/>
      <c r="M100" s="205"/>
      <c r="N100" s="116">
        <v>1</v>
      </c>
      <c r="O100" s="142">
        <v>10</v>
      </c>
      <c r="P100" s="116">
        <v>4</v>
      </c>
      <c r="Q100" s="117">
        <v>6</v>
      </c>
      <c r="R100" s="116">
        <v>4</v>
      </c>
      <c r="S100" s="117">
        <v>5</v>
      </c>
      <c r="T100" s="116">
        <v>3</v>
      </c>
      <c r="U100" s="117">
        <v>5</v>
      </c>
    </row>
    <row r="101" spans="1:21">
      <c r="A101" s="126"/>
      <c r="B101" s="199"/>
      <c r="C101" s="126"/>
      <c r="D101" s="126"/>
      <c r="E101" s="126"/>
      <c r="F101" s="128"/>
      <c r="G101" s="129" t="s">
        <v>183</v>
      </c>
      <c r="H101" s="130"/>
      <c r="I101" s="203"/>
      <c r="J101" s="203"/>
      <c r="K101" s="203"/>
      <c r="L101" s="203"/>
      <c r="M101" s="203"/>
      <c r="N101" s="116"/>
      <c r="O101" s="117"/>
      <c r="P101" s="116"/>
      <c r="Q101" s="117"/>
      <c r="R101" s="116"/>
      <c r="S101" s="117"/>
      <c r="T101" s="116"/>
      <c r="U101" s="117"/>
    </row>
    <row r="102" spans="1:21">
      <c r="A102" s="131"/>
      <c r="B102" s="200"/>
      <c r="C102" s="131"/>
      <c r="D102" s="131"/>
      <c r="E102" s="131"/>
      <c r="F102" s="131"/>
      <c r="G102" s="206" t="s">
        <v>59</v>
      </c>
      <c r="H102" s="207"/>
      <c r="I102" s="207"/>
      <c r="J102" s="207"/>
      <c r="K102" s="207"/>
      <c r="L102" s="207"/>
      <c r="M102" s="207"/>
      <c r="N102" s="143"/>
      <c r="O102" s="144"/>
      <c r="P102" s="143"/>
      <c r="Q102" s="152"/>
      <c r="R102" s="143"/>
      <c r="S102" s="152"/>
      <c r="T102" s="143"/>
      <c r="U102" s="152"/>
    </row>
    <row r="104" spans="1:21">
      <c r="B104" s="132" t="s">
        <v>184</v>
      </c>
      <c r="P104" s="145">
        <v>612</v>
      </c>
      <c r="Q104" s="145">
        <v>828</v>
      </c>
      <c r="R104" s="145">
        <v>576</v>
      </c>
      <c r="S104" s="145">
        <v>864</v>
      </c>
      <c r="T104" s="145">
        <v>576</v>
      </c>
      <c r="U104" s="145">
        <v>468</v>
      </c>
    </row>
  </sheetData>
  <mergeCells count="41">
    <mergeCell ref="J99:M99"/>
    <mergeCell ref="G100:M100"/>
    <mergeCell ref="I101:M101"/>
    <mergeCell ref="G102:M102"/>
    <mergeCell ref="A2:A7"/>
    <mergeCell ref="B2:B7"/>
    <mergeCell ref="B96:B102"/>
    <mergeCell ref="C3:C7"/>
    <mergeCell ref="D3:D7"/>
    <mergeCell ref="D53:D54"/>
    <mergeCell ref="D59:D60"/>
    <mergeCell ref="D65:D66"/>
    <mergeCell ref="D77:D78"/>
    <mergeCell ref="E3:E7"/>
    <mergeCell ref="F3:F7"/>
    <mergeCell ref="G4:G7"/>
    <mergeCell ref="N6:U6"/>
    <mergeCell ref="A18:B18"/>
    <mergeCell ref="G96:M96"/>
    <mergeCell ref="G97:M97"/>
    <mergeCell ref="G98:M98"/>
    <mergeCell ref="H5:H7"/>
    <mergeCell ref="I5:I7"/>
    <mergeCell ref="J5:J7"/>
    <mergeCell ref="K4:K7"/>
    <mergeCell ref="L4:L7"/>
    <mergeCell ref="M4:M7"/>
    <mergeCell ref="H4:J4"/>
    <mergeCell ref="N4:O4"/>
    <mergeCell ref="P4:Q4"/>
    <mergeCell ref="R4:S4"/>
    <mergeCell ref="T4:U4"/>
    <mergeCell ref="A1:U1"/>
    <mergeCell ref="C2:D2"/>
    <mergeCell ref="E2:M2"/>
    <mergeCell ref="N2:U2"/>
    <mergeCell ref="G3:L3"/>
    <mergeCell ref="N3:O3"/>
    <mergeCell ref="P3:Q3"/>
    <mergeCell ref="R3:S3"/>
    <mergeCell ref="T3:U3"/>
  </mergeCells>
  <pageMargins left="0.196850393700787" right="0.196850393700787" top="0.74803149606299202" bottom="0.70866141732283505" header="0.31496062992126" footer="0.31496062992126"/>
  <pageSetup paperSize="9" scale="70" orientation="landscape" horizontalDpi="180" verticalDpi="18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P16" sqref="O16:P16"/>
    </sheetView>
  </sheetViews>
  <sheetFormatPr defaultColWidth="9" defaultRowHeight="15"/>
  <sheetData>
    <row r="1" spans="1:14" ht="18.75">
      <c r="A1" s="244" t="s">
        <v>215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15.75">
      <c r="A2" s="1" t="s">
        <v>216</v>
      </c>
      <c r="B2" s="245" t="s">
        <v>217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7"/>
    </row>
    <row r="3" spans="1:14" ht="15.75">
      <c r="A3" s="2"/>
      <c r="B3" s="248" t="s">
        <v>218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50"/>
    </row>
    <row r="4" spans="1:14" ht="15.75">
      <c r="A4" s="1">
        <v>1</v>
      </c>
      <c r="B4" s="251" t="s">
        <v>219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3"/>
    </row>
    <row r="5" spans="1:14" ht="15.75">
      <c r="A5" s="1">
        <v>2</v>
      </c>
      <c r="B5" s="251" t="s">
        <v>220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3"/>
    </row>
    <row r="6" spans="1:14" ht="15.75">
      <c r="A6" s="1">
        <v>3</v>
      </c>
      <c r="B6" s="254" t="s">
        <v>49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6"/>
    </row>
    <row r="7" spans="1:14" ht="15.75">
      <c r="A7" s="1">
        <v>4</v>
      </c>
      <c r="B7" s="257" t="s">
        <v>221</v>
      </c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9"/>
    </row>
    <row r="8" spans="1:14" ht="15.75">
      <c r="A8" s="1">
        <v>5</v>
      </c>
      <c r="B8" s="251" t="s">
        <v>222</v>
      </c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3"/>
    </row>
    <row r="9" spans="1:14" ht="15.75">
      <c r="A9" s="1">
        <v>6</v>
      </c>
      <c r="B9" s="251" t="s">
        <v>223</v>
      </c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3"/>
    </row>
    <row r="10" spans="1:14" ht="15.75">
      <c r="A10" s="1">
        <v>7</v>
      </c>
      <c r="B10" s="251" t="s">
        <v>86</v>
      </c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3"/>
    </row>
    <row r="11" spans="1:14" ht="15.75">
      <c r="A11" s="1">
        <v>8</v>
      </c>
      <c r="B11" s="251" t="s">
        <v>99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3"/>
    </row>
    <row r="12" spans="1:14" ht="15.75">
      <c r="A12" s="1">
        <v>9</v>
      </c>
      <c r="B12" s="251" t="s">
        <v>224</v>
      </c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3"/>
    </row>
    <row r="13" spans="1:14" ht="15.75">
      <c r="A13" s="1">
        <v>10</v>
      </c>
      <c r="B13" s="251" t="s">
        <v>80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3"/>
    </row>
    <row r="14" spans="1:14" ht="15.75">
      <c r="A14" s="1">
        <v>11</v>
      </c>
      <c r="B14" s="251" t="s">
        <v>225</v>
      </c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3"/>
    </row>
    <row r="15" spans="1:14" ht="15.75">
      <c r="A15" s="1">
        <v>12</v>
      </c>
      <c r="B15" s="251" t="s">
        <v>88</v>
      </c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3"/>
    </row>
    <row r="16" spans="1:14" ht="15.75">
      <c r="A16" s="1">
        <v>13</v>
      </c>
      <c r="B16" s="254" t="s">
        <v>226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6"/>
    </row>
    <row r="17" spans="1:13" ht="15.75">
      <c r="A17" s="1">
        <v>14</v>
      </c>
      <c r="B17" s="251" t="s">
        <v>227</v>
      </c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3"/>
    </row>
    <row r="18" spans="1:13" ht="15.75">
      <c r="A18" s="1"/>
      <c r="B18" s="260" t="s">
        <v>228</v>
      </c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2"/>
    </row>
    <row r="19" spans="1:13" ht="15.75">
      <c r="A19" s="1">
        <v>15</v>
      </c>
      <c r="B19" s="254" t="s">
        <v>51</v>
      </c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6"/>
    </row>
    <row r="20" spans="1:13" ht="32.25" customHeight="1">
      <c r="A20" s="1">
        <v>16</v>
      </c>
      <c r="B20" s="263" t="s">
        <v>229</v>
      </c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5"/>
    </row>
    <row r="21" spans="1:13" ht="15.75">
      <c r="A21" s="1">
        <v>17</v>
      </c>
      <c r="B21" s="251" t="s">
        <v>230</v>
      </c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3"/>
    </row>
    <row r="22" spans="1:13" ht="15.75">
      <c r="A22" s="1"/>
      <c r="B22" s="260" t="s">
        <v>231</v>
      </c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2"/>
    </row>
    <row r="23" spans="1:13" ht="15.75">
      <c r="A23" s="1">
        <v>18</v>
      </c>
      <c r="B23" s="251" t="s">
        <v>232</v>
      </c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3"/>
    </row>
    <row r="24" spans="1:13" ht="15.75">
      <c r="A24" s="1">
        <v>19</v>
      </c>
      <c r="B24" s="251" t="s">
        <v>233</v>
      </c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3"/>
    </row>
    <row r="25" spans="1:13" ht="15.75">
      <c r="A25" s="1">
        <v>20</v>
      </c>
      <c r="B25" s="251" t="s">
        <v>234</v>
      </c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3"/>
    </row>
    <row r="26" spans="1:13" ht="15.75">
      <c r="A26" s="1"/>
      <c r="B26" s="248" t="s">
        <v>235</v>
      </c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50"/>
    </row>
    <row r="27" spans="1:13" ht="15.75">
      <c r="A27" s="1">
        <v>21</v>
      </c>
      <c r="B27" s="254" t="s">
        <v>236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6"/>
    </row>
    <row r="28" spans="1:13" ht="15.75">
      <c r="A28" s="1">
        <v>22</v>
      </c>
      <c r="B28" s="266" t="s">
        <v>237</v>
      </c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8"/>
    </row>
  </sheetData>
  <mergeCells count="28">
    <mergeCell ref="B26:M26"/>
    <mergeCell ref="B27:M27"/>
    <mergeCell ref="B28:M28"/>
    <mergeCell ref="B21:M21"/>
    <mergeCell ref="B22:M22"/>
    <mergeCell ref="B23:M23"/>
    <mergeCell ref="B24:M24"/>
    <mergeCell ref="B25:M25"/>
    <mergeCell ref="B16:M16"/>
    <mergeCell ref="B17:M17"/>
    <mergeCell ref="B18:M18"/>
    <mergeCell ref="B19:M19"/>
    <mergeCell ref="B20:M20"/>
    <mergeCell ref="B11:M11"/>
    <mergeCell ref="B12:M12"/>
    <mergeCell ref="B13:M13"/>
    <mergeCell ref="B14:M14"/>
    <mergeCell ref="B15:M15"/>
    <mergeCell ref="B6:M6"/>
    <mergeCell ref="B7:M7"/>
    <mergeCell ref="B8:M8"/>
    <mergeCell ref="B9:M9"/>
    <mergeCell ref="B10:M10"/>
    <mergeCell ref="A1:N1"/>
    <mergeCell ref="B2:M2"/>
    <mergeCell ref="B3:M3"/>
    <mergeCell ref="B4:M4"/>
    <mergeCell ref="B5:M5"/>
  </mergeCells>
  <printOptions gridLines="1"/>
  <pageMargins left="0.7" right="0.7" top="0.75" bottom="0.75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2024-2028 гр.1ПК</vt:lpstr>
      <vt:lpstr>2023-2027 гр.2ПК</vt:lpstr>
      <vt:lpstr>2022-2026 гр.3ПК</vt:lpstr>
      <vt:lpstr>2021-2025 гр.4ПК</vt:lpstr>
      <vt:lpstr>кабинеты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2023-12-06T12:26:10Z</cp:lastPrinted>
  <dcterms:created xsi:type="dcterms:W3CDTF">2023-08-09T07:03:00Z</dcterms:created>
  <dcterms:modified xsi:type="dcterms:W3CDTF">2024-12-26T11:39:11Z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E0900716CA8B4E5395360C4212E56920</vt:lpwstr>
  </property>
  <property fmtid="{D5CDD505-2E9C-101B-9397-08002B2CF9AE}" pid="3" name="KSOProductBuildVer">
    <vt:lpwstr>1049-11.2.0.11537</vt:lpwstr>
  </property>
</Properties>
</file>