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\Обучающиеся\Учебный план\"/>
    </mc:Choice>
  </mc:AlternateContent>
  <bookViews>
    <workbookView xWindow="0" yWindow="0" windowWidth="24000" windowHeight="9630" activeTab="4"/>
  </bookViews>
  <sheets>
    <sheet name="пояснительная записка" sheetId="39" r:id="rId1"/>
    <sheet name="сводные данные" sheetId="38" r:id="rId2"/>
    <sheet name="титульный лист" sheetId="37" r:id="rId3"/>
    <sheet name="2024-2027" sheetId="41" r:id="rId4"/>
    <sheet name="2023-2027" sheetId="42" r:id="rId5"/>
    <sheet name="2022-2026" sheetId="27" r:id="rId6"/>
    <sheet name="2021-2025" sheetId="25" r:id="rId7"/>
    <sheet name="кабинеты" sheetId="12" r:id="rId8"/>
  </sheets>
  <calcPr calcId="162913"/>
</workbook>
</file>

<file path=xl/calcChain.xml><?xml version="1.0" encoding="utf-8"?>
<calcChain xmlns="http://schemas.openxmlformats.org/spreadsheetml/2006/main">
  <c r="G21" i="41" l="1"/>
  <c r="G10" i="41"/>
  <c r="E39" i="41"/>
  <c r="W9" i="41"/>
  <c r="W8" i="41" s="1"/>
  <c r="W41" i="41"/>
  <c r="U41" i="41"/>
  <c r="S41" i="41"/>
  <c r="S40" i="41" s="1"/>
  <c r="S71" i="41" s="1"/>
  <c r="S47" i="41"/>
  <c r="U47" i="41"/>
  <c r="W47" i="41"/>
  <c r="W53" i="41"/>
  <c r="U53" i="41"/>
  <c r="U40" i="41" s="1"/>
  <c r="U71" i="41" s="1"/>
  <c r="S53" i="41"/>
  <c r="Q53" i="41"/>
  <c r="O53" i="41"/>
  <c r="W59" i="41"/>
  <c r="U59" i="41"/>
  <c r="S59" i="41"/>
  <c r="W65" i="41"/>
  <c r="U65" i="41"/>
  <c r="S65" i="41"/>
  <c r="Y24" i="41"/>
  <c r="W24" i="41"/>
  <c r="U24" i="41"/>
  <c r="S24" i="41"/>
  <c r="Q65" i="41"/>
  <c r="O65" i="41"/>
  <c r="Q59" i="41"/>
  <c r="O59" i="41"/>
  <c r="Q47" i="41"/>
  <c r="O47" i="41"/>
  <c r="O41" i="41"/>
  <c r="O24" i="41"/>
  <c r="O71" i="41" s="1"/>
  <c r="Q24" i="41"/>
  <c r="X77" i="41"/>
  <c r="X76" i="41"/>
  <c r="X65" i="41"/>
  <c r="X59" i="41"/>
  <c r="X53" i="41"/>
  <c r="X47" i="41"/>
  <c r="X41" i="41"/>
  <c r="X24" i="41"/>
  <c r="X9" i="41"/>
  <c r="X8" i="41"/>
  <c r="Q41" i="41"/>
  <c r="Q40" i="41" s="1"/>
  <c r="P41" i="41"/>
  <c r="G16" i="41"/>
  <c r="G13" i="41"/>
  <c r="G12" i="41"/>
  <c r="J62" i="41"/>
  <c r="Q71" i="41" l="1"/>
  <c r="W40" i="41"/>
  <c r="X40" i="41"/>
  <c r="W71" i="41"/>
  <c r="O40" i="41"/>
  <c r="X71" i="41"/>
  <c r="X74" i="41" s="1"/>
  <c r="X75" i="41" s="1"/>
  <c r="Q74" i="41"/>
  <c r="E38" i="41" l="1"/>
  <c r="K24" i="41"/>
  <c r="M9" i="41"/>
  <c r="K9" i="41"/>
  <c r="U82" i="42" l="1"/>
  <c r="T82" i="42"/>
  <c r="S82" i="42"/>
  <c r="R82" i="42"/>
  <c r="O82" i="42"/>
  <c r="N82" i="42"/>
  <c r="U84" i="42"/>
  <c r="U83" i="42"/>
  <c r="T84" i="42"/>
  <c r="T83" i="42"/>
  <c r="S84" i="42"/>
  <c r="S83" i="42"/>
  <c r="R84" i="42"/>
  <c r="R83" i="42"/>
  <c r="Q84" i="42"/>
  <c r="Q83" i="42"/>
  <c r="P84" i="42"/>
  <c r="P83" i="42"/>
  <c r="O84" i="42"/>
  <c r="O83" i="42"/>
  <c r="N84" i="42"/>
  <c r="N83" i="42"/>
  <c r="N77" i="41"/>
  <c r="N76" i="41"/>
  <c r="P77" i="41"/>
  <c r="P76" i="41"/>
  <c r="R76" i="41"/>
  <c r="R77" i="41"/>
  <c r="T76" i="41"/>
  <c r="T77" i="41"/>
  <c r="J45" i="41"/>
  <c r="E67" i="41"/>
  <c r="J69" i="41" l="1"/>
  <c r="J63" i="41"/>
  <c r="J57" i="41"/>
  <c r="J56" i="41"/>
  <c r="J51" i="41"/>
  <c r="J50" i="41"/>
  <c r="E43" i="41"/>
  <c r="J44" i="41"/>
  <c r="K47" i="41"/>
  <c r="K65" i="41"/>
  <c r="F24" i="41"/>
  <c r="K41" i="41"/>
  <c r="L41" i="41"/>
  <c r="M41" i="41"/>
  <c r="M47" i="41"/>
  <c r="M53" i="41"/>
  <c r="M59" i="41"/>
  <c r="M65" i="41"/>
  <c r="E66" i="41"/>
  <c r="E61" i="41"/>
  <c r="E60" i="41"/>
  <c r="K40" i="41" l="1"/>
  <c r="K72" i="41"/>
  <c r="E59" i="41"/>
  <c r="E54" i="41"/>
  <c r="E55" i="41"/>
  <c r="E42" i="41"/>
  <c r="E48" i="41"/>
  <c r="E49" i="41"/>
  <c r="E47" i="41" l="1"/>
  <c r="E53" i="41"/>
  <c r="E41" i="41"/>
  <c r="E81" i="42"/>
  <c r="J76" i="42"/>
  <c r="E76" i="42"/>
  <c r="J75" i="42"/>
  <c r="J72" i="42" s="1"/>
  <c r="E75" i="42"/>
  <c r="E74" i="42"/>
  <c r="E72" i="42" s="1"/>
  <c r="E73" i="42"/>
  <c r="U72" i="42"/>
  <c r="T72" i="42"/>
  <c r="S72" i="42"/>
  <c r="R72" i="42"/>
  <c r="Q72" i="42"/>
  <c r="P72" i="42"/>
  <c r="O72" i="42"/>
  <c r="N72" i="42"/>
  <c r="I72" i="42"/>
  <c r="H72" i="42"/>
  <c r="G72" i="42"/>
  <c r="F72" i="42"/>
  <c r="J70" i="42"/>
  <c r="J66" i="42" s="1"/>
  <c r="E70" i="42"/>
  <c r="E66" i="42" s="1"/>
  <c r="J69" i="42"/>
  <c r="E69" i="42"/>
  <c r="E68" i="42"/>
  <c r="E67" i="42"/>
  <c r="U66" i="42"/>
  <c r="T66" i="42"/>
  <c r="S66" i="42"/>
  <c r="R66" i="42"/>
  <c r="Q66" i="42"/>
  <c r="P66" i="42"/>
  <c r="O66" i="42"/>
  <c r="N66" i="42"/>
  <c r="I66" i="42"/>
  <c r="H66" i="42"/>
  <c r="G66" i="42"/>
  <c r="F66" i="42"/>
  <c r="J64" i="42"/>
  <c r="E64" i="42"/>
  <c r="J63" i="42"/>
  <c r="J60" i="42" s="1"/>
  <c r="E63" i="42"/>
  <c r="E62" i="42"/>
  <c r="E60" i="42" s="1"/>
  <c r="E61" i="42"/>
  <c r="U60" i="42"/>
  <c r="T60" i="42"/>
  <c r="S60" i="42"/>
  <c r="R60" i="42"/>
  <c r="Q60" i="42"/>
  <c r="P60" i="42"/>
  <c r="O60" i="42"/>
  <c r="N60" i="42"/>
  <c r="I60" i="42"/>
  <c r="H60" i="42"/>
  <c r="G60" i="42"/>
  <c r="F60" i="42"/>
  <c r="J58" i="42"/>
  <c r="J54" i="42" s="1"/>
  <c r="E58" i="42"/>
  <c r="E54" i="42" s="1"/>
  <c r="J57" i="42"/>
  <c r="E57" i="42"/>
  <c r="E56" i="42"/>
  <c r="E55" i="42"/>
  <c r="U54" i="42"/>
  <c r="T54" i="42"/>
  <c r="T47" i="42" s="1"/>
  <c r="S54" i="42"/>
  <c r="S47" i="42" s="1"/>
  <c r="R54" i="42"/>
  <c r="R47" i="42" s="1"/>
  <c r="Q54" i="42"/>
  <c r="P54" i="42"/>
  <c r="O54" i="42"/>
  <c r="N54" i="42"/>
  <c r="I54" i="42"/>
  <c r="I47" i="42" s="1"/>
  <c r="H54" i="42"/>
  <c r="H47" i="42" s="1"/>
  <c r="G54" i="42"/>
  <c r="G47" i="42" s="1"/>
  <c r="F54" i="42"/>
  <c r="J52" i="42"/>
  <c r="E52" i="42"/>
  <c r="J51" i="42"/>
  <c r="J48" i="42" s="1"/>
  <c r="J47" i="42" s="1"/>
  <c r="E51" i="42"/>
  <c r="E50" i="42"/>
  <c r="E48" i="42" s="1"/>
  <c r="E49" i="42"/>
  <c r="U48" i="42"/>
  <c r="T48" i="42"/>
  <c r="S48" i="42"/>
  <c r="R48" i="42"/>
  <c r="Q48" i="42"/>
  <c r="Q47" i="42" s="1"/>
  <c r="P48" i="42"/>
  <c r="P47" i="42" s="1"/>
  <c r="O48" i="42"/>
  <c r="O47" i="42" s="1"/>
  <c r="N48" i="42"/>
  <c r="I48" i="42"/>
  <c r="H48" i="42"/>
  <c r="G48" i="42"/>
  <c r="F48" i="42"/>
  <c r="U47" i="42"/>
  <c r="N47" i="42"/>
  <c r="M47" i="42"/>
  <c r="K47" i="42"/>
  <c r="F47" i="42"/>
  <c r="E46" i="42"/>
  <c r="E45" i="42"/>
  <c r="E44" i="42"/>
  <c r="E43" i="42"/>
  <c r="E42" i="42"/>
  <c r="E41" i="42"/>
  <c r="E40" i="42"/>
  <c r="E39" i="42"/>
  <c r="E38" i="42"/>
  <c r="E37" i="42"/>
  <c r="E36" i="42"/>
  <c r="E35" i="42"/>
  <c r="E34" i="42"/>
  <c r="E33" i="42"/>
  <c r="E32" i="42"/>
  <c r="E31" i="42"/>
  <c r="U30" i="42"/>
  <c r="T30" i="42"/>
  <c r="S30" i="42"/>
  <c r="R30" i="42"/>
  <c r="Q30" i="42"/>
  <c r="P30" i="42"/>
  <c r="O30" i="42"/>
  <c r="N30" i="42"/>
  <c r="M30" i="42"/>
  <c r="L30" i="42"/>
  <c r="K30" i="42"/>
  <c r="J30" i="42"/>
  <c r="I30" i="42"/>
  <c r="H30" i="42"/>
  <c r="G30" i="42"/>
  <c r="F30" i="42"/>
  <c r="E29" i="42"/>
  <c r="E28" i="42"/>
  <c r="U27" i="42"/>
  <c r="T27" i="42"/>
  <c r="S27" i="42"/>
  <c r="R27" i="42"/>
  <c r="Q27" i="42"/>
  <c r="P27" i="42"/>
  <c r="O27" i="42"/>
  <c r="N27" i="42"/>
  <c r="M27" i="42"/>
  <c r="K27" i="42"/>
  <c r="J27" i="42"/>
  <c r="I27" i="42"/>
  <c r="H27" i="42"/>
  <c r="G27" i="42"/>
  <c r="F27" i="42"/>
  <c r="E27" i="42"/>
  <c r="G26" i="42"/>
  <c r="E26" i="42" s="1"/>
  <c r="G25" i="42"/>
  <c r="E25" i="42" s="1"/>
  <c r="E24" i="42" s="1"/>
  <c r="U24" i="42"/>
  <c r="T24" i="42"/>
  <c r="S24" i="42"/>
  <c r="R24" i="42"/>
  <c r="R8" i="42" s="1"/>
  <c r="R78" i="42" s="1"/>
  <c r="R81" i="42" s="1"/>
  <c r="Q24" i="42"/>
  <c r="P24" i="42"/>
  <c r="O24" i="42"/>
  <c r="N24" i="42"/>
  <c r="M24" i="42"/>
  <c r="K24" i="42"/>
  <c r="J24" i="42"/>
  <c r="J8" i="42" s="1"/>
  <c r="I24" i="42"/>
  <c r="I8" i="42" s="1"/>
  <c r="I78" i="42" s="1"/>
  <c r="H24" i="42"/>
  <c r="F24" i="42"/>
  <c r="G23" i="42"/>
  <c r="E23" i="42"/>
  <c r="G22" i="42"/>
  <c r="E22" i="42"/>
  <c r="G21" i="42"/>
  <c r="E21" i="42" s="1"/>
  <c r="G20" i="42"/>
  <c r="E20" i="42" s="1"/>
  <c r="G19" i="42"/>
  <c r="E19" i="42"/>
  <c r="G18" i="42"/>
  <c r="E18" i="42"/>
  <c r="G17" i="42"/>
  <c r="E17" i="42" s="1"/>
  <c r="G16" i="42"/>
  <c r="E16" i="42" s="1"/>
  <c r="G15" i="42"/>
  <c r="E15" i="42"/>
  <c r="G14" i="42"/>
  <c r="E14" i="42"/>
  <c r="G13" i="42"/>
  <c r="G12" i="42"/>
  <c r="E12" i="42" s="1"/>
  <c r="G11" i="42"/>
  <c r="E11" i="42"/>
  <c r="G10" i="42"/>
  <c r="E10" i="42"/>
  <c r="U9" i="42"/>
  <c r="U8" i="42" s="1"/>
  <c r="U78" i="42" s="1"/>
  <c r="U81" i="42" s="1"/>
  <c r="T9" i="42"/>
  <c r="T8" i="42" s="1"/>
  <c r="T78" i="42" s="1"/>
  <c r="T81" i="42" s="1"/>
  <c r="S9" i="42"/>
  <c r="S8" i="42" s="1"/>
  <c r="S78" i="42" s="1"/>
  <c r="S81" i="42" s="1"/>
  <c r="R9" i="42"/>
  <c r="Q9" i="42"/>
  <c r="P9" i="42"/>
  <c r="P8" i="42" s="1"/>
  <c r="O9" i="42"/>
  <c r="O8" i="42" s="1"/>
  <c r="O78" i="42" s="1"/>
  <c r="O81" i="42" s="1"/>
  <c r="N9" i="42"/>
  <c r="N8" i="42" s="1"/>
  <c r="N78" i="42" s="1"/>
  <c r="N81" i="42" s="1"/>
  <c r="M9" i="42"/>
  <c r="M8" i="42" s="1"/>
  <c r="L9" i="42"/>
  <c r="L8" i="42" s="1"/>
  <c r="K9" i="42"/>
  <c r="K8" i="42" s="1"/>
  <c r="J9" i="42"/>
  <c r="I9" i="42"/>
  <c r="H9" i="42"/>
  <c r="F9" i="42"/>
  <c r="F8" i="42" s="1"/>
  <c r="F78" i="42" s="1"/>
  <c r="H8" i="42"/>
  <c r="H78" i="42" s="1"/>
  <c r="L24" i="41"/>
  <c r="L9" i="41"/>
  <c r="L8" i="41" s="1"/>
  <c r="Q8" i="42" l="1"/>
  <c r="G9" i="42"/>
  <c r="Q78" i="42"/>
  <c r="Q81" i="42" s="1"/>
  <c r="Q82" i="42" s="1"/>
  <c r="P78" i="42"/>
  <c r="P81" i="42" s="1"/>
  <c r="P82" i="42" s="1"/>
  <c r="J78" i="42"/>
  <c r="E13" i="42"/>
  <c r="E9" i="42" s="1"/>
  <c r="G24" i="42"/>
  <c r="V77" i="41"/>
  <c r="V76" i="41"/>
  <c r="J68" i="41"/>
  <c r="J65" i="41" s="1"/>
  <c r="E65" i="41"/>
  <c r="E40" i="41" s="1"/>
  <c r="Y65" i="41"/>
  <c r="V65" i="41"/>
  <c r="T65" i="41"/>
  <c r="R65" i="41"/>
  <c r="P65" i="41"/>
  <c r="N65" i="41"/>
  <c r="I65" i="41"/>
  <c r="H65" i="41"/>
  <c r="G65" i="41"/>
  <c r="F65" i="41"/>
  <c r="J59" i="41"/>
  <c r="Y59" i="41"/>
  <c r="V59" i="41"/>
  <c r="T59" i="41"/>
  <c r="R59" i="41"/>
  <c r="P59" i="41"/>
  <c r="N59" i="41"/>
  <c r="I59" i="41"/>
  <c r="H59" i="41"/>
  <c r="G59" i="41"/>
  <c r="F59" i="41"/>
  <c r="Y53" i="41"/>
  <c r="V53" i="41"/>
  <c r="T53" i="41"/>
  <c r="R53" i="41"/>
  <c r="P53" i="41"/>
  <c r="N53" i="41"/>
  <c r="I53" i="41"/>
  <c r="H53" i="41"/>
  <c r="G53" i="41"/>
  <c r="F53" i="41"/>
  <c r="J47" i="41"/>
  <c r="Y47" i="41"/>
  <c r="V47" i="41"/>
  <c r="T47" i="41"/>
  <c r="R47" i="41"/>
  <c r="P47" i="41"/>
  <c r="N47" i="41"/>
  <c r="I47" i="41"/>
  <c r="H47" i="41"/>
  <c r="G47" i="41"/>
  <c r="F47" i="41"/>
  <c r="Y41" i="41"/>
  <c r="V41" i="41"/>
  <c r="T41" i="41"/>
  <c r="R41" i="41"/>
  <c r="N41" i="41"/>
  <c r="I41" i="41"/>
  <c r="H41" i="41"/>
  <c r="G41" i="41"/>
  <c r="F41" i="41"/>
  <c r="M40" i="41"/>
  <c r="E37" i="41"/>
  <c r="E36" i="41"/>
  <c r="E34" i="41"/>
  <c r="E33" i="41"/>
  <c r="E32" i="41"/>
  <c r="E31" i="41"/>
  <c r="E30" i="41"/>
  <c r="E29" i="41"/>
  <c r="E28" i="41"/>
  <c r="E27" i="41"/>
  <c r="E26" i="41"/>
  <c r="E25" i="41"/>
  <c r="V24" i="41"/>
  <c r="T24" i="41"/>
  <c r="R24" i="41"/>
  <c r="P24" i="41"/>
  <c r="N24" i="41"/>
  <c r="M24" i="41"/>
  <c r="M72" i="41" s="1"/>
  <c r="E72" i="41" s="1"/>
  <c r="J24" i="41"/>
  <c r="I24" i="41"/>
  <c r="H24" i="41"/>
  <c r="G24" i="41"/>
  <c r="G23" i="41"/>
  <c r="G22" i="41"/>
  <c r="G20" i="41"/>
  <c r="G19" i="41"/>
  <c r="G18" i="41"/>
  <c r="G17" i="41"/>
  <c r="G15" i="41"/>
  <c r="G14" i="41"/>
  <c r="G11" i="41"/>
  <c r="Y9" i="41"/>
  <c r="Y8" i="41" s="1"/>
  <c r="V9" i="41"/>
  <c r="V8" i="41" s="1"/>
  <c r="T9" i="41"/>
  <c r="T8" i="41" s="1"/>
  <c r="R9" i="41"/>
  <c r="R8" i="41" s="1"/>
  <c r="P9" i="41"/>
  <c r="P8" i="41" s="1"/>
  <c r="N9" i="41"/>
  <c r="N8" i="41" s="1"/>
  <c r="M8" i="41"/>
  <c r="K8" i="41"/>
  <c r="J9" i="41"/>
  <c r="J8" i="41" s="1"/>
  <c r="I9" i="41"/>
  <c r="I8" i="41" s="1"/>
  <c r="H9" i="41"/>
  <c r="H8" i="41" s="1"/>
  <c r="F9" i="41"/>
  <c r="F8" i="41" s="1"/>
  <c r="G8" i="42" l="1"/>
  <c r="G78" i="42" s="1"/>
  <c r="N71" i="41"/>
  <c r="G9" i="41"/>
  <c r="G8" i="41" s="1"/>
  <c r="E24" i="41"/>
  <c r="F40" i="41"/>
  <c r="F71" i="41" s="1"/>
  <c r="G40" i="41"/>
  <c r="N40" i="41"/>
  <c r="N74" i="41" s="1"/>
  <c r="N75" i="41" s="1"/>
  <c r="P40" i="41"/>
  <c r="P71" i="41" s="1"/>
  <c r="J41" i="41"/>
  <c r="V40" i="41"/>
  <c r="V71" i="41" s="1"/>
  <c r="V74" i="41" s="1"/>
  <c r="V75" i="41" s="1"/>
  <c r="H40" i="41"/>
  <c r="Y40" i="41"/>
  <c r="Y71" i="41" s="1"/>
  <c r="I40" i="41"/>
  <c r="R40" i="41"/>
  <c r="T40" i="41"/>
  <c r="J53" i="41"/>
  <c r="E9" i="41"/>
  <c r="E8" i="41" s="1"/>
  <c r="T87" i="25"/>
  <c r="S87" i="25"/>
  <c r="R87" i="25"/>
  <c r="Q87" i="25"/>
  <c r="P87" i="25"/>
  <c r="O87" i="25"/>
  <c r="T86" i="25"/>
  <c r="S86" i="25"/>
  <c r="R86" i="25"/>
  <c r="Q86" i="25"/>
  <c r="P86" i="25"/>
  <c r="O86" i="25"/>
  <c r="E84" i="25"/>
  <c r="J79" i="25"/>
  <c r="E79" i="25"/>
  <c r="J78" i="25"/>
  <c r="E78" i="25"/>
  <c r="E77" i="25"/>
  <c r="E76" i="25"/>
  <c r="E75" i="25" s="1"/>
  <c r="T75" i="25"/>
  <c r="S75" i="25"/>
  <c r="R75" i="25"/>
  <c r="Q75" i="25"/>
  <c r="P75" i="25"/>
  <c r="O75" i="25"/>
  <c r="N75" i="25"/>
  <c r="M75" i="25"/>
  <c r="J75" i="25"/>
  <c r="I75" i="25"/>
  <c r="H75" i="25"/>
  <c r="G75" i="25"/>
  <c r="F75" i="25"/>
  <c r="J73" i="25"/>
  <c r="J69" i="25" s="1"/>
  <c r="E73" i="25"/>
  <c r="J72" i="25"/>
  <c r="E72" i="25"/>
  <c r="E69" i="25" s="1"/>
  <c r="E71" i="25"/>
  <c r="E70" i="25"/>
  <c r="T69" i="25"/>
  <c r="S69" i="25"/>
  <c r="R69" i="25"/>
  <c r="Q69" i="25"/>
  <c r="P69" i="25"/>
  <c r="O69" i="25"/>
  <c r="N69" i="25"/>
  <c r="M69" i="25"/>
  <c r="I69" i="25"/>
  <c r="H69" i="25"/>
  <c r="G69" i="25"/>
  <c r="F69" i="25"/>
  <c r="J67" i="25"/>
  <c r="E67" i="25"/>
  <c r="J66" i="25"/>
  <c r="E66" i="25"/>
  <c r="E65" i="25"/>
  <c r="E64" i="25"/>
  <c r="E63" i="25" s="1"/>
  <c r="T63" i="25"/>
  <c r="S63" i="25"/>
  <c r="R63" i="25"/>
  <c r="Q63" i="25"/>
  <c r="P63" i="25"/>
  <c r="O63" i="25"/>
  <c r="N63" i="25"/>
  <c r="M63" i="25"/>
  <c r="J63" i="25"/>
  <c r="I63" i="25"/>
  <c r="H63" i="25"/>
  <c r="G63" i="25"/>
  <c r="F63" i="25"/>
  <c r="J61" i="25"/>
  <c r="J57" i="25" s="1"/>
  <c r="E61" i="25"/>
  <c r="J60" i="25"/>
  <c r="E60" i="25"/>
  <c r="E57" i="25" s="1"/>
  <c r="E59" i="25"/>
  <c r="E58" i="25"/>
  <c r="T57" i="25"/>
  <c r="S57" i="25"/>
  <c r="S50" i="25" s="1"/>
  <c r="R57" i="25"/>
  <c r="Q57" i="25"/>
  <c r="P57" i="25"/>
  <c r="O57" i="25"/>
  <c r="O50" i="25" s="1"/>
  <c r="N57" i="25"/>
  <c r="M57" i="25"/>
  <c r="I57" i="25"/>
  <c r="H57" i="25"/>
  <c r="G57" i="25"/>
  <c r="F57" i="25"/>
  <c r="J55" i="25"/>
  <c r="E55" i="25"/>
  <c r="J54" i="25"/>
  <c r="E54" i="25"/>
  <c r="E53" i="25"/>
  <c r="E52" i="25"/>
  <c r="E51" i="25" s="1"/>
  <c r="T51" i="25"/>
  <c r="T50" i="25" s="1"/>
  <c r="S51" i="25"/>
  <c r="R51" i="25"/>
  <c r="R50" i="25" s="1"/>
  <c r="Q51" i="25"/>
  <c r="P51" i="25"/>
  <c r="P50" i="25" s="1"/>
  <c r="O51" i="25"/>
  <c r="N51" i="25"/>
  <c r="M51" i="25"/>
  <c r="J51" i="25"/>
  <c r="I51" i="25"/>
  <c r="H51" i="25"/>
  <c r="H50" i="25" s="1"/>
  <c r="G51" i="25"/>
  <c r="F51" i="25"/>
  <c r="F50" i="25" s="1"/>
  <c r="Q50" i="25"/>
  <c r="M50" i="25"/>
  <c r="L50" i="25"/>
  <c r="K50" i="25"/>
  <c r="I50" i="25"/>
  <c r="G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2" i="25"/>
  <c r="E31" i="25"/>
  <c r="G30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F29" i="25"/>
  <c r="G28" i="25"/>
  <c r="E28" i="25"/>
  <c r="G27" i="25"/>
  <c r="E27" i="25" s="1"/>
  <c r="E26" i="25"/>
  <c r="E25" i="25"/>
  <c r="E24" i="25"/>
  <c r="E23" i="25"/>
  <c r="E22" i="25"/>
  <c r="E21" i="25"/>
  <c r="G19" i="25"/>
  <c r="T18" i="25"/>
  <c r="T8" i="25" s="1"/>
  <c r="T81" i="25" s="1"/>
  <c r="T84" i="25" s="1"/>
  <c r="S18" i="25"/>
  <c r="R18" i="25"/>
  <c r="Q18" i="25"/>
  <c r="P18" i="25"/>
  <c r="P8" i="25" s="1"/>
  <c r="P81" i="25" s="1"/>
  <c r="P84" i="25" s="1"/>
  <c r="O18" i="25"/>
  <c r="N18" i="25"/>
  <c r="M18" i="25"/>
  <c r="L18" i="25"/>
  <c r="L8" i="25" s="1"/>
  <c r="K18" i="25"/>
  <c r="J18" i="25"/>
  <c r="I18" i="25"/>
  <c r="H18" i="25"/>
  <c r="H8" i="25" s="1"/>
  <c r="H81" i="25" s="1"/>
  <c r="F18" i="25"/>
  <c r="G17" i="25"/>
  <c r="E17" i="25"/>
  <c r="G16" i="25"/>
  <c r="E16" i="25" s="1"/>
  <c r="G15" i="25"/>
  <c r="E15" i="25"/>
  <c r="G14" i="25"/>
  <c r="E14" i="25" s="1"/>
  <c r="G13" i="25"/>
  <c r="E13" i="25"/>
  <c r="G12" i="25"/>
  <c r="E12" i="25" s="1"/>
  <c r="G11" i="25"/>
  <c r="E11" i="25"/>
  <c r="G10" i="25"/>
  <c r="E10" i="25" s="1"/>
  <c r="T9" i="25"/>
  <c r="S9" i="25"/>
  <c r="S8" i="25" s="1"/>
  <c r="R9" i="25"/>
  <c r="Q9" i="25"/>
  <c r="Q8" i="25" s="1"/>
  <c r="Q81" i="25" s="1"/>
  <c r="Q84" i="25" s="1"/>
  <c r="P9" i="25"/>
  <c r="O9" i="25"/>
  <c r="O8" i="25" s="1"/>
  <c r="N9" i="25"/>
  <c r="M9" i="25"/>
  <c r="M8" i="25" s="1"/>
  <c r="L9" i="25"/>
  <c r="K9" i="25"/>
  <c r="K8" i="25" s="1"/>
  <c r="J9" i="25"/>
  <c r="I9" i="25"/>
  <c r="I8" i="25" s="1"/>
  <c r="I81" i="25" s="1"/>
  <c r="H9" i="25"/>
  <c r="G9" i="25"/>
  <c r="F9" i="25"/>
  <c r="E9" i="25"/>
  <c r="R8" i="25"/>
  <c r="R81" i="25" s="1"/>
  <c r="R84" i="25" s="1"/>
  <c r="N8" i="25"/>
  <c r="J8" i="25"/>
  <c r="F8" i="25"/>
  <c r="F81" i="25" s="1"/>
  <c r="T87" i="27"/>
  <c r="S87" i="27"/>
  <c r="R87" i="27"/>
  <c r="Q87" i="27"/>
  <c r="P87" i="27"/>
  <c r="O87" i="27"/>
  <c r="T86" i="27"/>
  <c r="S86" i="27"/>
  <c r="R86" i="27"/>
  <c r="Q86" i="27"/>
  <c r="P86" i="27"/>
  <c r="O86" i="27"/>
  <c r="E84" i="27"/>
  <c r="J79" i="27"/>
  <c r="E79" i="27"/>
  <c r="J78" i="27"/>
  <c r="E78" i="27"/>
  <c r="E77" i="27"/>
  <c r="E76" i="27"/>
  <c r="T75" i="27"/>
  <c r="S75" i="27"/>
  <c r="R75" i="27"/>
  <c r="Q75" i="27"/>
  <c r="P75" i="27"/>
  <c r="O75" i="27"/>
  <c r="N75" i="27"/>
  <c r="M75" i="27"/>
  <c r="J75" i="27"/>
  <c r="I75" i="27"/>
  <c r="H75" i="27"/>
  <c r="G75" i="27"/>
  <c r="F75" i="27"/>
  <c r="J73" i="27"/>
  <c r="J69" i="27" s="1"/>
  <c r="E73" i="27"/>
  <c r="J72" i="27"/>
  <c r="E72" i="27"/>
  <c r="E71" i="27"/>
  <c r="E70" i="27"/>
  <c r="T69" i="27"/>
  <c r="S69" i="27"/>
  <c r="R69" i="27"/>
  <c r="Q69" i="27"/>
  <c r="P69" i="27"/>
  <c r="O69" i="27"/>
  <c r="N69" i="27"/>
  <c r="M69" i="27"/>
  <c r="I69" i="27"/>
  <c r="H69" i="27"/>
  <c r="G69" i="27"/>
  <c r="F69" i="27"/>
  <c r="E69" i="27"/>
  <c r="J67" i="27"/>
  <c r="E67" i="27"/>
  <c r="J66" i="27"/>
  <c r="E66" i="27"/>
  <c r="E65" i="27"/>
  <c r="E64" i="27"/>
  <c r="T63" i="27"/>
  <c r="S63" i="27"/>
  <c r="R63" i="27"/>
  <c r="Q63" i="27"/>
  <c r="P63" i="27"/>
  <c r="O63" i="27"/>
  <c r="N63" i="27"/>
  <c r="M63" i="27"/>
  <c r="J63" i="27"/>
  <c r="I63" i="27"/>
  <c r="H63" i="27"/>
  <c r="G63" i="27"/>
  <c r="F63" i="27"/>
  <c r="J61" i="27"/>
  <c r="J57" i="27" s="1"/>
  <c r="E61" i="27"/>
  <c r="J60" i="27"/>
  <c r="E60" i="27"/>
  <c r="E59" i="27"/>
  <c r="E58" i="27"/>
  <c r="T57" i="27"/>
  <c r="S57" i="27"/>
  <c r="R57" i="27"/>
  <c r="Q57" i="27"/>
  <c r="P57" i="27"/>
  <c r="O57" i="27"/>
  <c r="N57" i="27"/>
  <c r="M57" i="27"/>
  <c r="I57" i="27"/>
  <c r="H57" i="27"/>
  <c r="G57" i="27"/>
  <c r="G50" i="27" s="1"/>
  <c r="F57" i="27"/>
  <c r="E57" i="27"/>
  <c r="J55" i="27"/>
  <c r="E55" i="27"/>
  <c r="J54" i="27"/>
  <c r="E54" i="27"/>
  <c r="E53" i="27"/>
  <c r="E52" i="27"/>
  <c r="T51" i="27"/>
  <c r="T50" i="27" s="1"/>
  <c r="S51" i="27"/>
  <c r="R51" i="27"/>
  <c r="Q51" i="27"/>
  <c r="P51" i="27"/>
  <c r="P50" i="27" s="1"/>
  <c r="O51" i="27"/>
  <c r="N51" i="27"/>
  <c r="M51" i="27"/>
  <c r="J51" i="27"/>
  <c r="J50" i="27" s="1"/>
  <c r="I51" i="27"/>
  <c r="H51" i="27"/>
  <c r="H50" i="27" s="1"/>
  <c r="G51" i="27"/>
  <c r="F51" i="27"/>
  <c r="F50" i="27" s="1"/>
  <c r="S50" i="27"/>
  <c r="O50" i="27"/>
  <c r="M50" i="27"/>
  <c r="L50" i="27"/>
  <c r="K50" i="27"/>
  <c r="I50" i="27"/>
  <c r="E49" i="27"/>
  <c r="E48" i="27"/>
  <c r="E47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2" i="27"/>
  <c r="E31" i="27"/>
  <c r="G30" i="27"/>
  <c r="E30" i="27" s="1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G28" i="27"/>
  <c r="E28" i="27" s="1"/>
  <c r="E18" i="27" s="1"/>
  <c r="G27" i="27"/>
  <c r="E27" i="27"/>
  <c r="E26" i="27"/>
  <c r="E25" i="27"/>
  <c r="E24" i="27"/>
  <c r="E23" i="27"/>
  <c r="E22" i="27"/>
  <c r="E21" i="27"/>
  <c r="G19" i="27"/>
  <c r="E19" i="27"/>
  <c r="T18" i="27"/>
  <c r="S18" i="27"/>
  <c r="R18" i="27"/>
  <c r="Q18" i="27"/>
  <c r="Q8" i="27" s="1"/>
  <c r="P18" i="27"/>
  <c r="O18" i="27"/>
  <c r="N18" i="27"/>
  <c r="M18" i="27"/>
  <c r="L18" i="27"/>
  <c r="K18" i="27"/>
  <c r="J18" i="27"/>
  <c r="I18" i="27"/>
  <c r="H18" i="27"/>
  <c r="F18" i="27"/>
  <c r="G17" i="27"/>
  <c r="E17" i="27" s="1"/>
  <c r="G16" i="27"/>
  <c r="E16" i="27"/>
  <c r="G15" i="27"/>
  <c r="E15" i="27" s="1"/>
  <c r="G14" i="27"/>
  <c r="E14" i="27" s="1"/>
  <c r="G13" i="27"/>
  <c r="E13" i="27" s="1"/>
  <c r="G12" i="27"/>
  <c r="E12" i="27"/>
  <c r="G11" i="27"/>
  <c r="E11" i="27" s="1"/>
  <c r="G10" i="27"/>
  <c r="E10" i="27"/>
  <c r="T9" i="27"/>
  <c r="T8" i="27" s="1"/>
  <c r="T81" i="27" s="1"/>
  <c r="T84" i="27" s="1"/>
  <c r="S9" i="27"/>
  <c r="R9" i="27"/>
  <c r="R8" i="27" s="1"/>
  <c r="Q9" i="27"/>
  <c r="P9" i="27"/>
  <c r="O9" i="27"/>
  <c r="N9" i="27"/>
  <c r="N8" i="27" s="1"/>
  <c r="M9" i="27"/>
  <c r="L9" i="27"/>
  <c r="L8" i="27" s="1"/>
  <c r="K9" i="27"/>
  <c r="J9" i="27"/>
  <c r="J8" i="27" s="1"/>
  <c r="J81" i="27" s="1"/>
  <c r="I9" i="27"/>
  <c r="H9" i="27"/>
  <c r="H8" i="27" s="1"/>
  <c r="H81" i="27" s="1"/>
  <c r="F9" i="27"/>
  <c r="F8" i="27" s="1"/>
  <c r="F81" i="27" s="1"/>
  <c r="S8" i="27"/>
  <c r="S81" i="27" s="1"/>
  <c r="S84" i="27" s="1"/>
  <c r="M8" i="27"/>
  <c r="M81" i="27" s="1"/>
  <c r="K8" i="27"/>
  <c r="I8" i="27"/>
  <c r="I81" i="27" s="1"/>
  <c r="A35" i="39"/>
  <c r="E71" i="41" l="1"/>
  <c r="E74" i="41" s="1"/>
  <c r="J40" i="41"/>
  <c r="J71" i="41" s="1"/>
  <c r="T71" i="41"/>
  <c r="T74" i="41" s="1"/>
  <c r="T75" i="41" s="1"/>
  <c r="R71" i="41"/>
  <c r="R74" i="41" s="1"/>
  <c r="R75" i="41" s="1"/>
  <c r="P74" i="41"/>
  <c r="P75" i="41" s="1"/>
  <c r="I71" i="41"/>
  <c r="H71" i="41"/>
  <c r="Q50" i="27"/>
  <c r="R50" i="27"/>
  <c r="R81" i="27" s="1"/>
  <c r="R84" i="27" s="1"/>
  <c r="Q81" i="27"/>
  <c r="Q84" i="27" s="1"/>
  <c r="O8" i="27"/>
  <c r="O81" i="27" s="1"/>
  <c r="O84" i="27" s="1"/>
  <c r="P8" i="27"/>
  <c r="P81" i="27" s="1"/>
  <c r="P84" i="27" s="1"/>
  <c r="G71" i="41"/>
  <c r="G18" i="27"/>
  <c r="N81" i="27"/>
  <c r="N84" i="27" s="1"/>
  <c r="E9" i="27"/>
  <c r="M84" i="27"/>
  <c r="N50" i="27"/>
  <c r="M81" i="25"/>
  <c r="O81" i="25"/>
  <c r="O84" i="25" s="1"/>
  <c r="S81" i="25"/>
  <c r="S84" i="25" s="1"/>
  <c r="E19" i="25"/>
  <c r="E18" i="25" s="1"/>
  <c r="G18" i="25"/>
  <c r="G8" i="25" s="1"/>
  <c r="G81" i="25" s="1"/>
  <c r="G9" i="27"/>
  <c r="E51" i="27"/>
  <c r="E63" i="27"/>
  <c r="E75" i="27"/>
  <c r="E30" i="25"/>
  <c r="E29" i="25" s="1"/>
  <c r="G29" i="25"/>
  <c r="J50" i="25"/>
  <c r="J81" i="25" s="1"/>
  <c r="N50" i="25"/>
  <c r="G8" i="27" l="1"/>
  <c r="G81" i="27" s="1"/>
  <c r="M84" i="25"/>
  <c r="N81" i="25"/>
  <c r="N84" i="25" s="1"/>
</calcChain>
</file>

<file path=xl/sharedStrings.xml><?xml version="1.0" encoding="utf-8"?>
<sst xmlns="http://schemas.openxmlformats.org/spreadsheetml/2006/main" count="1189" uniqueCount="377">
  <si>
    <t>Пояснительная записка</t>
  </si>
  <si>
    <t>1.1.Нормативная база реализации образовательной программы среднего профессионального образования:</t>
  </si>
  <si>
    <t xml:space="preserve"> - устав  ГБПОУ РО  «ВТОПиТ»;</t>
  </si>
  <si>
    <t xml:space="preserve"> - федеральный  закон  Российской Федерации от 29 декабря 2012 г. № 273-ФЗ «Об образовании в Российской Федерации»;</t>
  </si>
  <si>
    <t xml:space="preserve"> - федеральный государственный образовательный стандарт среднего профессионального образования по профессии 43.01.09 Повар, кондитер, утверждённый приказом Министерства образования и науки Российской Федерации № 1569 от 09 декабря 2016 года (зарегистрировано в Минюсте России 22.12.2016 N 44898);</t>
  </si>
  <si>
    <t xml:space="preserve"> - приказ Минобрнауки России от 14 июня 2013 г. № 464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образования»;</t>
  </si>
  <si>
    <t xml:space="preserve"> - приказ Минобрнауки России от 15 декабря 2014 г. № 1580 «О внесении изменений в порядок организации и осуществления образовательной деятельности по образовательным программам среднего профессионального образования, утвержденного приказом Министерства образования и науки Российской Федерации от 14 июня 2013 г. № 464»;</t>
  </si>
  <si>
    <t xml:space="preserve"> - приказ Министерства Просвещения от 05 августа 2020 г. «О практической подготовке обучающихся»</t>
  </si>
  <si>
    <t xml:space="preserve"> - приказ Минобрнауки России от 16 августа 2013 г. N 968 "Об утверждении порядка проведения государственной итоговой аттестации по образовательным программам среднего профессионального образования";</t>
  </si>
  <si>
    <t xml:space="preserve"> - приказ Министерства образования и науки РФ от 5 июня 2014 г. № 632 "Об установлении соответствия профессий и специальностей среднего профессионального образования, перечни которых утверждены приказом Министерства образования и науки Российской Федерации от 29 октября 2013 г. № 1199, профессиям начального профессионального образования, перечень которых утвержден приказом Министерства образования и науки Российской Федерации от 28 сентября 2009 г. № 354, и специальностям среднего профессионального образования, перечень которых утвержден приказом Министерства образования и науки Российской Федерации от 28 сентября 2009 г. № 355";</t>
  </si>
  <si>
    <t xml:space="preserve"> - федеральный  государственный  образовательный  стандарт среднего общего образования, утвержденный приказом Министерства образования и науки РФ от 17.05.2012 № 413, зарегистрированный в Минюсте РФ 07.06.2012 №24480;</t>
  </si>
  <si>
    <t>приказ Министерства образования и науки РФ от 29.06.2017 № 613 «О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РФ от 17.05.2012 № 413;</t>
  </si>
  <si>
    <t xml:space="preserve"> - разъяснения по реализации федерального государственного образовательной программы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ФГОС и профиля получаемого профессионального образования. ФГАУ «ФИРО» протокол № 1 от 10 апреля 2014 года;</t>
  </si>
  <si>
    <t xml:space="preserve"> - рекомендации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ФГОС и получаемой профессии или специальности среднего профессионального образования. ФГАУ «ФИРО» от 25 февраля 2015 года;</t>
  </si>
  <si>
    <t xml:space="preserve"> - рекомендации по организации получения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 (письмо Департамента государственной политики в сфере подготовки рабочих кадров и ДПО Минобрнауки России от 17.03.2015 №06-259).</t>
  </si>
  <si>
    <t>1.2. Организация учебного процесса и режим занятий:</t>
  </si>
  <si>
    <t xml:space="preserve"> - начало занятий 01 сентября ежегодно;</t>
  </si>
  <si>
    <t xml:space="preserve"> - обязательная учебная нагрузка обучающихся в соответствии с требованиями ФГОС СПО - 36 часов в неделю;</t>
  </si>
  <si>
    <t xml:space="preserve"> - продолжительность учебной недели - шестидневная;</t>
  </si>
  <si>
    <t xml:space="preserve"> - продолжительность занятий 45 минут или группировка парами.</t>
  </si>
  <si>
    <t xml:space="preserve"> - формы и процедуры текущего контроля знаний: контрольные работы и задания, отчеты по практическим, лабораторным, творческим работам, отчеты по урокам на производстве, тестирование и др., результаты которых используются для накопительных систем оценивания за семестр по отдельным дисциплинам и профессиональным модулям, где не предусматривается промежуточная аттестация;</t>
  </si>
  <si>
    <t xml:space="preserve"> - консультации для обучающихся предусматриваются из расчета 4 часа на одного обучающегося на каждый учебный год, в том числе в период реализации образовательной программы среднего общего образования для лиц, обучающихся на базе основного общего образования;</t>
  </si>
  <si>
    <t xml:space="preserve"> - формы проведения консультаций: групповые и индивидуальные, письменные и устные;</t>
  </si>
  <si>
    <t xml:space="preserve"> - учебная практика организована в учебных лабораториях техникума, производственная практика проводится на предприятиях и в организациях на основе заключенных договоров с предприятиями-работодателями;</t>
  </si>
  <si>
    <t xml:space="preserve"> - общая продолжительность каникул составляет 35 недель, в том числе на первом году обучения 11 недель (из них 2 недели в зимний период), на втором году обучения 11 недель (из них 2 недели в зимний период), на третьем году обучения 11 недель (из них 2 недели в зимний период), на четвертом году обучения 2 недели (в зимний период);</t>
  </si>
  <si>
    <t xml:space="preserve"> - при проведении лабораторных и практических занятий по учебным дисциплинам и междисциплинарным курсам, учебных занятий по иностранному языку и физической культуре, практическом обучении (учебной и производственной практик) учебная группа может делиться на подгруппы не менее 8 человек, если  позволяет  финансовая  возможность  ОУ.</t>
  </si>
  <si>
    <t>На 2 курсе в летний период с юношами проводятся 5-дневные учебные сборы на базе воинской части.</t>
  </si>
  <si>
    <t>1.3.Общеобразовательный цикл</t>
  </si>
  <si>
    <t xml:space="preserve">Общеобразовательный цикл основной профессиональной образовательной программы реализуется в соответствии со следующими нормативными документами: </t>
  </si>
  <si>
    <t xml:space="preserve"> - Федеральным законом Российской Федерации от 29 декабря 2012 г. № 273-ФЗ «Об образовании в Российской Федерации» (далее – Федеральный закон об образовании); </t>
  </si>
  <si>
    <t xml:space="preserve"> - приказом Министерства образования и науки Российской Федерации от 17 мая 2012 г. № 413 «Об утверждении федерального государственного образовательного стандарта среднего (полного) общего образования»; </t>
  </si>
  <si>
    <t xml:space="preserve"> - приказом Министерства образования и науки РФ от 29.06.2017 № 613 «О внесении изменений в Федеральный государственный образовательный стандарт среднего общего образования, утвержденный Приказом Министерства образования и науки РФ от 17.05.2012 № 413;</t>
  </si>
  <si>
    <t xml:space="preserve"> - приказом Министерства образования и науки Российской Федерации от 14 июня 2013 г. № 464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образования»;</t>
  </si>
  <si>
    <t xml:space="preserve"> - приказом Министерства образования и науки Российской Федерации от 15 декабря 2014 г. N 1580 «О внесении изменений в порядок организации и осуществления образовательной деятельности по образовательным программам среднего профессионального образования, утвержденный Приказом Министерства образования и науки Российской Федерации от 14 июня 2013 г. n 464»; </t>
  </si>
  <si>
    <t xml:space="preserve"> - приказом Министерства образования и науки Российской Федерации от 28.05.2014 № 594 "Об утверждении Порядка разработки примерных основных образовательных программ, проведения их экспертизы и ведения реестра примерных основных образовательных программ"; </t>
  </si>
  <si>
    <t xml:space="preserve"> - приказом Минобрнауки России от 16 августа 2013 г. № 968 «Об утверждении порядка проведения государственной итоговой аттестации по образовательным программам среднего профессионального образования»;</t>
  </si>
  <si>
    <t xml:space="preserve"> - приказом Министерства образования и науки Российской Федерации от 25 октября 2013 г. № 1186 «Об утверждении порядка заполнения, учета и выдачи дипломов о среднем профессиональном образовании и их дубликатов»; </t>
  </si>
  <si>
    <t xml:space="preserve"> - разъяснениями по реализации федерального государственного образовательной программы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ФГОС и профиля получаемого профессионального образования. ФГАУ «ФИРО» протокол № 1 от 10 апреля 2014 года;</t>
  </si>
  <si>
    <t xml:space="preserve"> -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ФГОС и получаемой профессии или специальности среднего профессионального образования. ФГАУ «ФИРО» от 25 февраля 2015 года;</t>
  </si>
  <si>
    <t xml:space="preserve"> - рекомендациями по организации получения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 (письмо Департамента государственной политики в сфере подготовки рабочих кадров и ДПО Минобрнауки России от 17.03.2015 №06-259).</t>
  </si>
  <si>
    <t xml:space="preserve">Учебное время, отведенное на теоретическое обучение - 57 недель (2052 часа), распределяется на обязательную учебную нагрузку с учетом профиля получаемого профессионального образования (естественно-научный профиль). </t>
  </si>
  <si>
    <t xml:space="preserve">Учебное время распределено на учебные дисциплины общеобразовательного цикла ОПОП СПО (ППКРС) - общие и по выбору из обязательных предметных областей, изучаемые на базовом и профильном уровнях, и дополнительные: "Технология", "Основы  предпринимательства". </t>
  </si>
  <si>
    <t>Обязательная учебная  нагрузка (федеральный  компонент) с  учетом профиля получаемого  профессионального  образования  в часах  для естественнонаучного профиля (приложение 2) составляет -1872 часа.</t>
  </si>
  <si>
    <t>Вариативная  часть времени  общеобразовательного  цикла  (2052–1872 =180 часов)  распределена следующим образом:</t>
  </si>
  <si>
    <t xml:space="preserve">   - ОУД.04 Математика - 57 часов;</t>
  </si>
  <si>
    <t xml:space="preserve">   - ОУД.08 Астрономия - 36 часов;</t>
  </si>
  <si>
    <t xml:space="preserve">   - ОУД.10 Физика - 4 часа;</t>
  </si>
  <si>
    <t xml:space="preserve">   - ОУД.11 Химия - 9 часов;</t>
  </si>
  <si>
    <t xml:space="preserve">   - ОУД.16 Технология - 36 часов;</t>
  </si>
  <si>
    <t xml:space="preserve">   - ОУД.17 Основы предпринимательства - 38 часов.</t>
  </si>
  <si>
    <t xml:space="preserve">Итоговый контроль по общеобразовательным дисциплинам проводится в форме обязательных экзаменов по учебным дисциплинам "Русский язык", "Математика" и в соответствии с профилем подготовки - по учебным дисциплинам "Информатика",  "Химия", "Биология", "Обществознание (вкл. экономику и право)", по остальным дисциплинам - в форме зачета, дифференцированного зачета. </t>
  </si>
  <si>
    <t>1.4  Формирование вариативной части образовательной программы</t>
  </si>
  <si>
    <t xml:space="preserve">Вариативная часть составляет:  </t>
  </si>
  <si>
    <r>
      <rPr>
        <b/>
        <sz val="12"/>
        <rFont val="Times New Roman"/>
        <family val="1"/>
        <charset val="204"/>
      </rPr>
      <t xml:space="preserve">5904 </t>
    </r>
    <r>
      <rPr>
        <sz val="12"/>
        <rFont val="Times New Roman"/>
        <family val="1"/>
        <charset val="204"/>
      </rPr>
      <t xml:space="preserve">(общее  количество  часов) – </t>
    </r>
    <r>
      <rPr>
        <b/>
        <sz val="12"/>
        <rFont val="Times New Roman"/>
        <family val="1"/>
        <charset val="204"/>
      </rPr>
      <t xml:space="preserve">(2052 </t>
    </r>
    <r>
      <rPr>
        <sz val="12"/>
        <rFont val="Times New Roman"/>
        <family val="1"/>
        <charset val="204"/>
      </rPr>
      <t>(часы общеобразовательного  цикла)</t>
    </r>
    <r>
      <rPr>
        <b/>
        <sz val="12"/>
        <rFont val="Times New Roman"/>
        <family val="1"/>
        <charset val="204"/>
      </rPr>
      <t xml:space="preserve"> + 108 </t>
    </r>
    <r>
      <rPr>
        <sz val="12"/>
        <rFont val="Times New Roman"/>
        <family val="1"/>
        <charset val="204"/>
      </rPr>
      <t xml:space="preserve">(часы  ПА) </t>
    </r>
    <r>
      <rPr>
        <b/>
        <sz val="12"/>
        <rFont val="Times New Roman"/>
        <family val="1"/>
        <charset val="204"/>
      </rPr>
      <t xml:space="preserve">+ 324 </t>
    </r>
    <r>
      <rPr>
        <sz val="12"/>
        <rFont val="Times New Roman"/>
        <family val="1"/>
        <charset val="204"/>
      </rPr>
      <t>(часы  общепрофессионального  цикла)</t>
    </r>
    <r>
      <rPr>
        <b/>
        <sz val="12"/>
        <rFont val="Times New Roman"/>
        <family val="1"/>
        <charset val="204"/>
      </rPr>
      <t xml:space="preserve"> + 1980 </t>
    </r>
    <r>
      <rPr>
        <sz val="12"/>
        <rFont val="Times New Roman"/>
        <family val="1"/>
        <charset val="204"/>
      </rPr>
      <t>(часы  профессионального  цикла)</t>
    </r>
    <r>
      <rPr>
        <b/>
        <sz val="12"/>
        <rFont val="Times New Roman"/>
        <family val="1"/>
        <charset val="204"/>
      </rPr>
      <t xml:space="preserve">  + 72 </t>
    </r>
    <r>
      <rPr>
        <sz val="12"/>
        <rFont val="Times New Roman"/>
        <family val="1"/>
        <charset val="204"/>
      </rPr>
      <t>( часы  ГИА)</t>
    </r>
    <r>
      <rPr>
        <b/>
        <sz val="12"/>
        <rFont val="Times New Roman"/>
        <family val="1"/>
        <charset val="204"/>
      </rPr>
      <t xml:space="preserve">)  = </t>
    </r>
    <r>
      <rPr>
        <b/>
        <u/>
        <sz val="12"/>
        <rFont val="Times New Roman"/>
        <family val="1"/>
        <charset val="204"/>
      </rPr>
      <t>1368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 часы  вариатива)</t>
    </r>
    <r>
      <rPr>
        <b/>
        <sz val="12"/>
        <rFont val="Times New Roman"/>
        <family val="1"/>
        <charset val="204"/>
      </rPr>
      <t xml:space="preserve">   </t>
    </r>
  </si>
  <si>
    <t>С целью углубления подготовки по учебным дисциплинам, профессиональным модулям на овладение профессиональными компетенциями, соответствующим основным видам профессиональной деятельности, данные часы распределены следующим образом:</t>
  </si>
  <si>
    <t xml:space="preserve">на общепрофессиональные учебные дисциплины - 616 часов: </t>
  </si>
  <si>
    <t xml:space="preserve">   - ОП.01 Основы микробиологии, физиологии питания, санитарии и гигиены - 42 часа;</t>
  </si>
  <si>
    <t xml:space="preserve">   - ОП.02 Основы товароведения продовольственных товаров - 18 часов;</t>
  </si>
  <si>
    <t xml:space="preserve">   - ОП.03 Техническое оснащение и организация рабочего места - 54 часа;</t>
  </si>
  <si>
    <t xml:space="preserve">   - ОП.04 Экономические и правовые основы профессиональной деятельности - 20 часов</t>
  </si>
  <si>
    <t xml:space="preserve">   - ОП.05 Основы калькуляции и учета - 20 часов;</t>
  </si>
  <si>
    <t xml:space="preserve">   - ОП.06 Охрана труда - 24 часа;</t>
  </si>
  <si>
    <t xml:space="preserve">   - ОП.07 Иностранный язык в профессиональной деятельности - 46 часов;</t>
  </si>
  <si>
    <t xml:space="preserve">   - ОП.08 Безопасность жизнедеятельности - 6 часов;</t>
  </si>
  <si>
    <t xml:space="preserve">   - ОП.09 Физическая культура - 10 часов;</t>
  </si>
  <si>
    <t xml:space="preserve">   - ОП.10 Основы кулинарии - 42 часа;</t>
  </si>
  <si>
    <t xml:space="preserve">   - ОП.11 Карвинг и арт-визаж - 50 часов;</t>
  </si>
  <si>
    <t xml:space="preserve">   - ОП.12 Рисование и лепка - 48 часов;</t>
  </si>
  <si>
    <t xml:space="preserve">   - ОП.13 Культура обслуживания - 42 часа;</t>
  </si>
  <si>
    <t xml:space="preserve">   - ОП.14 Основы финансовой грамотности - 42 часа;</t>
  </si>
  <si>
    <t xml:space="preserve">   - ОП.15 Информационные технологии в профессиональной деятельности - 66 часов;</t>
  </si>
  <si>
    <t xml:space="preserve">   - ОП.16 Адаптация выпускников на современном рынке труда - 86 часов.</t>
  </si>
  <si>
    <r>
      <rPr>
        <sz val="12"/>
        <color theme="1"/>
        <rFont val="Times New Roman"/>
        <family val="1"/>
        <charset val="204"/>
      </rPr>
      <t xml:space="preserve">на МДК профессиональных модулей - </t>
    </r>
    <r>
      <rPr>
        <sz val="12"/>
        <rFont val="Times New Roman"/>
        <family val="1"/>
        <charset val="204"/>
      </rPr>
      <t xml:space="preserve">248 </t>
    </r>
    <r>
      <rPr>
        <sz val="12"/>
        <color theme="1"/>
        <rFont val="Times New Roman"/>
        <family val="1"/>
        <charset val="204"/>
      </rPr>
      <t>часов:</t>
    </r>
  </si>
  <si>
    <t xml:space="preserve">   - МДК.01.01 Организация приготовления, подготовки к реализации и хранения кулинарных полуфабрикатов - 6 часов;</t>
  </si>
  <si>
    <t xml:space="preserve">   - МДК.01.02 Процессы приготовления, подготовки к реализации кулинарных полуфабрикатов - 24 часа;</t>
  </si>
  <si>
    <t xml:space="preserve">   - МДК.02.01 Организация приготовления, подготовки к реализации и презентации горячих блюд, кулинарных изделий, закусок - 6 часов;</t>
  </si>
  <si>
    <t xml:space="preserve">   - МДК.02.02 Процессы приготовления, подготовки к реализации и презентации горячих блюд, кулинарных изделий, закусок - 82 часа;</t>
  </si>
  <si>
    <t xml:space="preserve">   - МДК.03.01 Организация приготовления, подготовки к реализации и презентации холодных блюд, кулинарных изделий, закусок - 6 часов;</t>
  </si>
  <si>
    <t xml:space="preserve">   - МДК.03.02 Процессы приготовления, подготовки к реализации и презентации холодных блюд, кулинарных изделий, закусок- 28 часов;</t>
  </si>
  <si>
    <t xml:space="preserve">   - МДК.04.01 Организация приготовления,  подготовки к реализации горячих и холодных сладких блюд, десертов, напитков - 6 часов;</t>
  </si>
  <si>
    <t xml:space="preserve">   - МДК.04.02 Процессы приготовления, подготовки к реализации горячих и холодных сладких блюд, десертов, напитков - 22 часа;</t>
  </si>
  <si>
    <t xml:space="preserve">   - МДК.05.01 Организация приготовления,  подготовки к реализации хлебобулочных, мучных кондитерских изделий - 6 часов;</t>
  </si>
  <si>
    <t xml:space="preserve">   - МДК.05.02 Процессы приготовления, подготовки к реализации хлебобулочных, мучных кондитерских изделий - 62 часа.</t>
  </si>
  <si>
    <t>на  практику - 504 часа:</t>
  </si>
  <si>
    <t xml:space="preserve">   - ПП.01 Производственная практика - 36 часов;</t>
  </si>
  <si>
    <t xml:space="preserve">   - ПП.02 Производственная практика - 36 часов;</t>
  </si>
  <si>
    <t xml:space="preserve">   - УП.03 Учебная практика - 36 часов;</t>
  </si>
  <si>
    <t xml:space="preserve">   - ПП.03 Производственная практика - 180 часов;</t>
  </si>
  <si>
    <t xml:space="preserve">   - ПП.04 Производственная практика - 36 часов;</t>
  </si>
  <si>
    <t xml:space="preserve">   - ПП.05 Производственная практика - 180 часов.</t>
  </si>
  <si>
    <t>1.4. Формы проведения промежуточной аттестации.</t>
  </si>
  <si>
    <t xml:space="preserve">Промежуточная аттестация проводится в соответствии с Положением о текущем контроле знаний и промежуточной аттестации обучающихся техникума, в соответствии с Приказом Минобрнауки России от 14 июня 2013 г. № 464 "Об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образования", разъяснениями ФИРО по организации промежуточной аттестации; по общеобразовательному циклу - примерным положением по итоговому контролю учебных достижений обучающихся при реализации федерального государственного стандарта среднего (полного) общего образования в пределах образовательной программы НПО/СПО (одобрено научно-методическим советом Центра профессионального образования ФГАУ ФИРО, протокол № 1 от 15 февраля 2012 г.). </t>
  </si>
  <si>
    <t>Формы аттестации - зачет, дифференцированный зачет, экзамен, в том числе комплексные и экзамен (квалификационный).</t>
  </si>
  <si>
    <t>Условием допуска к экзамену (квалификационному) является успешное освоение обучающимися всех элементов программы профессионального модуля: теоретической части модуля (МДК) и практик. Форма аттестации по учебной практике - ДЗ (дифференцированный зачет), по МДК - экзамен, по производственной практике - отчет.</t>
  </si>
  <si>
    <t>1.5. Формы проведения государственной итоговой аттестации.</t>
  </si>
  <si>
    <t>Государственная итоговая аттестация проводится в соответствии с приказом Министерства образования и науки Российской Федерации от 16 августа 2013 г. № 968 «Об утверждении Порядка проведения государственной итоговой аттестации по образовательным программам среднего профессионального образования», Приказом Минобрнауки России от 09.12.2016 N 1569 "Об утверждении федерального государственного образовательного стандарта среднего профессионального образования по профессии 43.01.09 Повар, кондитер" (Зарегистрировано в Минюсте России 22.12.2016 N 44898).</t>
  </si>
  <si>
    <t>Государственная итоговая аттестация проводится в форме защиты выпускной квалификационной работы в виде демонстрационного экзамена.</t>
  </si>
  <si>
    <t>Сводные данные по бюджету времени</t>
  </si>
  <si>
    <t>Курс</t>
  </si>
  <si>
    <t>Обучение по дисциплинам и циклам</t>
  </si>
  <si>
    <t>Учебная практика</t>
  </si>
  <si>
    <t>Производственная практика</t>
  </si>
  <si>
    <t>Промежуточная аттестация</t>
  </si>
  <si>
    <t>Государственная итоговая аттестация</t>
  </si>
  <si>
    <t>Каникулы</t>
  </si>
  <si>
    <t>Всего</t>
  </si>
  <si>
    <t>часов</t>
  </si>
  <si>
    <t>недель</t>
  </si>
  <si>
    <t>УТВЕРЖДАЮ:                          И.о.директора ГБПОУ РО "ВТОПиТ"         ________________Н.А.Кузнецова</t>
  </si>
  <si>
    <r>
      <rPr>
        <b/>
        <sz val="14"/>
        <color theme="1"/>
        <rFont val="Times New Roman"/>
        <family val="1"/>
        <charset val="204"/>
      </rPr>
      <t xml:space="preserve">УЧЕБНЫЙ ПЛАН     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программы подготовки квалифицированных рабочих, служащих                                                                                                                                   среднего профессионального образования                           </t>
    </r>
  </si>
  <si>
    <t xml:space="preserve">государственное бюджетное профессиональное образовательное учреждение                                                                                               Ростовской области                                                                                                                                                                                     "Волгодонский техникум общественного питания и торговли" </t>
  </si>
  <si>
    <r>
      <rPr>
        <sz val="12"/>
        <color theme="1"/>
        <rFont val="Times New Roman"/>
        <family val="1"/>
        <charset val="204"/>
      </rPr>
      <t xml:space="preserve">Профессия: </t>
    </r>
    <r>
      <rPr>
        <b/>
        <sz val="12"/>
        <color theme="1"/>
        <rFont val="Times New Roman"/>
        <family val="1"/>
        <charset val="204"/>
      </rPr>
      <t>43.01.09 Повар, кондитер</t>
    </r>
  </si>
  <si>
    <r>
      <rPr>
        <sz val="12"/>
        <color theme="1"/>
        <rFont val="Times New Roman"/>
        <family val="1"/>
        <charset val="204"/>
      </rPr>
      <t xml:space="preserve">Квалификация: </t>
    </r>
    <r>
      <rPr>
        <b/>
        <sz val="12"/>
        <color theme="1"/>
        <rFont val="Times New Roman"/>
        <family val="1"/>
        <charset val="204"/>
      </rPr>
      <t>повар 3-4 разряда, кондитер 3-4 разряда</t>
    </r>
  </si>
  <si>
    <r>
      <rPr>
        <sz val="12"/>
        <color theme="1"/>
        <rFont val="Times New Roman"/>
        <family val="1"/>
        <charset val="204"/>
      </rPr>
      <t xml:space="preserve">Форма обучения: </t>
    </r>
    <r>
      <rPr>
        <b/>
        <sz val="12"/>
        <color theme="1"/>
        <rFont val="Times New Roman"/>
        <family val="1"/>
        <charset val="204"/>
      </rPr>
      <t>очная</t>
    </r>
  </si>
  <si>
    <t>на базе основного общего образования</t>
  </si>
  <si>
    <r>
      <rPr>
        <sz val="12"/>
        <color theme="1"/>
        <rFont val="Times New Roman"/>
        <family val="1"/>
        <charset val="204"/>
      </rPr>
      <t xml:space="preserve">Срок освоения программы: </t>
    </r>
    <r>
      <rPr>
        <b/>
        <sz val="12"/>
        <color theme="1"/>
        <rFont val="Times New Roman"/>
        <family val="1"/>
        <charset val="204"/>
      </rPr>
      <t>3 года 10 месяцев</t>
    </r>
  </si>
  <si>
    <r>
      <rPr>
        <sz val="12"/>
        <color theme="1"/>
        <rFont val="Times New Roman"/>
        <family val="1"/>
        <charset val="204"/>
      </rPr>
      <t xml:space="preserve">Профиль получаемого профессионального образования: </t>
    </r>
    <r>
      <rPr>
        <b/>
        <sz val="12"/>
        <color theme="1"/>
        <rFont val="Times New Roman"/>
        <family val="1"/>
        <charset val="204"/>
      </rPr>
      <t>естественнонаучный</t>
    </r>
  </si>
  <si>
    <t>План учебного процесса</t>
  </si>
  <si>
    <t>Индекс 0.00</t>
  </si>
  <si>
    <t>Наименование  УД, ПМ, МДК, практик</t>
  </si>
  <si>
    <t>Формы промежуточной аттестации</t>
  </si>
  <si>
    <r>
      <rPr>
        <b/>
        <sz val="9"/>
        <color theme="1"/>
        <rFont val="Times New Roman"/>
        <family val="1"/>
        <charset val="204"/>
      </rPr>
      <t>Объем образовательной программы</t>
    </r>
    <r>
      <rPr>
        <sz val="9"/>
        <color theme="1"/>
        <rFont val="Times New Roman"/>
        <family val="1"/>
        <charset val="204"/>
      </rPr>
      <t xml:space="preserve"> в академических часах</t>
    </r>
  </si>
  <si>
    <t>Распределение нагрузки</t>
  </si>
  <si>
    <t>Зачеты</t>
  </si>
  <si>
    <t>Экзамены</t>
  </si>
  <si>
    <t>ВСЕГО</t>
  </si>
  <si>
    <t>Самостоятельная работа</t>
  </si>
  <si>
    <t>Работа обучающихся во взаимодействии с преподавателем</t>
  </si>
  <si>
    <t>1 курс</t>
  </si>
  <si>
    <t>2 курс</t>
  </si>
  <si>
    <t>3 курс</t>
  </si>
  <si>
    <t>4 курс</t>
  </si>
  <si>
    <t>всего во взаимодействии с преподавателем</t>
  </si>
  <si>
    <t>Занятия по дисциплинам и МДК</t>
  </si>
  <si>
    <t>Практики</t>
  </si>
  <si>
    <t>Консультации</t>
  </si>
  <si>
    <t>Теоретическое обучение</t>
  </si>
  <si>
    <t>в том числе, лабораторные и практические занятия</t>
  </si>
  <si>
    <t>1 семестр</t>
  </si>
  <si>
    <t>2 семестр</t>
  </si>
  <si>
    <t>недели</t>
  </si>
  <si>
    <t>О.ОО</t>
  </si>
  <si>
    <t>Общеобразовательный цикл</t>
  </si>
  <si>
    <t>12ДЗ</t>
  </si>
  <si>
    <t>5Э</t>
  </si>
  <si>
    <t>2052*</t>
  </si>
  <si>
    <t>ОД.00</t>
  </si>
  <si>
    <t>Общеобразовательные дисциплины</t>
  </si>
  <si>
    <t>6ДЗ</t>
  </si>
  <si>
    <t>2Э</t>
  </si>
  <si>
    <t>ОД.01</t>
  </si>
  <si>
    <t>Русский язык</t>
  </si>
  <si>
    <t>-/-/-/Э</t>
  </si>
  <si>
    <t>ОД.02</t>
  </si>
  <si>
    <t>Литература</t>
  </si>
  <si>
    <t>-/-/-/ДЗ</t>
  </si>
  <si>
    <t>ОД.03</t>
  </si>
  <si>
    <t>Иностранный язык</t>
  </si>
  <si>
    <t>ОД.04</t>
  </si>
  <si>
    <t xml:space="preserve">Математика </t>
  </si>
  <si>
    <t>-/ДЗ</t>
  </si>
  <si>
    <t>ОД.05</t>
  </si>
  <si>
    <t>Информатика</t>
  </si>
  <si>
    <t>ОД.06</t>
  </si>
  <si>
    <t>История</t>
  </si>
  <si>
    <t>ОД.07</t>
  </si>
  <si>
    <t>Обществознание</t>
  </si>
  <si>
    <t>ОД.08</t>
  </si>
  <si>
    <t>География</t>
  </si>
  <si>
    <t>ОД.09</t>
  </si>
  <si>
    <t>Физика</t>
  </si>
  <si>
    <t>ОД.10</t>
  </si>
  <si>
    <t>Химия</t>
  </si>
  <si>
    <t>ОД.11</t>
  </si>
  <si>
    <t>Биология</t>
  </si>
  <si>
    <t>ОД.12</t>
  </si>
  <si>
    <t>Физическая культура</t>
  </si>
  <si>
    <t>-/Э</t>
  </si>
  <si>
    <t>ОД.13</t>
  </si>
  <si>
    <t>Основы безопасности жизнедеятельности</t>
  </si>
  <si>
    <t>ОД.14</t>
  </si>
  <si>
    <t>Индивидуальный проект</t>
  </si>
  <si>
    <t>ДЗ</t>
  </si>
  <si>
    <t xml:space="preserve">по выбору </t>
  </si>
  <si>
    <t>3Э</t>
  </si>
  <si>
    <t>ОД.15</t>
  </si>
  <si>
    <t>Право</t>
  </si>
  <si>
    <t>ОД.16</t>
  </si>
  <si>
    <t>Экономика</t>
  </si>
  <si>
    <t>дополнительные</t>
  </si>
  <si>
    <t>0ДЗ</t>
  </si>
  <si>
    <t>0Э</t>
  </si>
  <si>
    <t>ОД.17</t>
  </si>
  <si>
    <t>Основы предпринимательства</t>
  </si>
  <si>
    <t>ОД.18</t>
  </si>
  <si>
    <t>Основы финансовой грамотности</t>
  </si>
  <si>
    <t>ОП.00</t>
  </si>
  <si>
    <t>Общепрофессиональный цикл</t>
  </si>
  <si>
    <t>14ДЗ</t>
  </si>
  <si>
    <t>1Э</t>
  </si>
  <si>
    <t>940*</t>
  </si>
  <si>
    <t>ОП.01</t>
  </si>
  <si>
    <t>Основы микробиологии, физиологии питания, санитарии и гигиены</t>
  </si>
  <si>
    <t>ОП.02</t>
  </si>
  <si>
    <t>Основы товароведения продовольственных товаров</t>
  </si>
  <si>
    <t>ОП.03</t>
  </si>
  <si>
    <t>Техническое оснащение и организация рабочего места</t>
  </si>
  <si>
    <t>ОП.04</t>
  </si>
  <si>
    <t>Экономические и правовые основы профессиональной деятельности</t>
  </si>
  <si>
    <t>ОП.05</t>
  </si>
  <si>
    <t>Основы калькуляции и учета</t>
  </si>
  <si>
    <t>ОП.06</t>
  </si>
  <si>
    <t>Охрана труда</t>
  </si>
  <si>
    <t>ОП.07</t>
  </si>
  <si>
    <t>Иностранный язык в профессиональной деятельности</t>
  </si>
  <si>
    <t>ОП.08</t>
  </si>
  <si>
    <t>Безопасность жизнедеятельности</t>
  </si>
  <si>
    <t>ОП.09</t>
  </si>
  <si>
    <t>-/-/ДЗ</t>
  </si>
  <si>
    <t>ОП.10</t>
  </si>
  <si>
    <t>Основы кулинарии</t>
  </si>
  <si>
    <t>ОП.11</t>
  </si>
  <si>
    <t>Карвинг и арт-визаж</t>
  </si>
  <si>
    <t>ОП.12</t>
  </si>
  <si>
    <t>Рисование и лепка</t>
  </si>
  <si>
    <t>ОП.13</t>
  </si>
  <si>
    <t>Культура обслуживания</t>
  </si>
  <si>
    <t>ОП.14</t>
  </si>
  <si>
    <t>Психология общения</t>
  </si>
  <si>
    <t>ОП.15</t>
  </si>
  <si>
    <t>Информационные технологии в профессиональной деятельности</t>
  </si>
  <si>
    <t>ОП.16</t>
  </si>
  <si>
    <t>Адаптация выпускников на современном рынке труда</t>
  </si>
  <si>
    <t>ПМ.00</t>
  </si>
  <si>
    <t>Профессиональный цикл</t>
  </si>
  <si>
    <t>13ДЗ</t>
  </si>
  <si>
    <t>7Э</t>
  </si>
  <si>
    <t>2624*</t>
  </si>
  <si>
    <t>ПМ.01</t>
  </si>
  <si>
    <t>Приготовление и подготовка к реализации полуфабрикатов для блюд, кулинарных изделий разнообразного ассортимента</t>
  </si>
  <si>
    <t>3ДЗ</t>
  </si>
  <si>
    <t>МДК.01.01</t>
  </si>
  <si>
    <t>Организация приготовления, подготовки к реализации и хранения кулинарных полуфабрикатов</t>
  </si>
  <si>
    <t>МДК.01.02</t>
  </si>
  <si>
    <t>Процессы приготовления, подготовки к реализации кулинарных полуфабрикатов</t>
  </si>
  <si>
    <t>УП.01</t>
  </si>
  <si>
    <t>ПП.01</t>
  </si>
  <si>
    <t>Экзамен по модулю</t>
  </si>
  <si>
    <t>Эм</t>
  </si>
  <si>
    <t>ПМ.02</t>
  </si>
  <si>
    <t>Приготовление, оформление и подготовка к реализации горячих блюд, кулинарных изделий, закусок разнообразного ассортимента</t>
  </si>
  <si>
    <t>2ДЗ</t>
  </si>
  <si>
    <t>МДК.02.01</t>
  </si>
  <si>
    <t>Организация приготовления, подготовки к реализации и презентации горячих блюд, кулинарных изделий, закусок</t>
  </si>
  <si>
    <t>-/Эк</t>
  </si>
  <si>
    <t>МДК.02.02</t>
  </si>
  <si>
    <t>Процессы приготовления, подготовки к реализации и презентации горячих блюд, кулинарных изделий, закусок</t>
  </si>
  <si>
    <t>УП.02</t>
  </si>
  <si>
    <t>ПП.02</t>
  </si>
  <si>
    <t>ПМ.03</t>
  </si>
  <si>
    <t>Приготовление, оформление и подготовка к реализации холодных блюд, кулинарных изделий, закусок разнообразного ассортимента</t>
  </si>
  <si>
    <t>МДК.03.01</t>
  </si>
  <si>
    <t>Организация приготовления, подготовки к реализации и презентации холодных блюд, кулинарных изделий, закусок</t>
  </si>
  <si>
    <t>МДК.03.02</t>
  </si>
  <si>
    <t>Процессы приготовления, подготовки к реализации и презентации холодных блюд, кулинарных изделий, закусок</t>
  </si>
  <si>
    <t>УП.03</t>
  </si>
  <si>
    <t>ПП.03</t>
  </si>
  <si>
    <t>ПМ.04</t>
  </si>
  <si>
    <t>Приготовление, оформление и подготовка к реализации холодных и горячих сладких блюд, десертов, напитков разнообразного ассортимента</t>
  </si>
  <si>
    <t>МДК.04.01</t>
  </si>
  <si>
    <t>Организация приготовления,  подготовки к реализации горячих и холодных сладких блюд, десертов, напитков</t>
  </si>
  <si>
    <t>МДК.04.02</t>
  </si>
  <si>
    <t>Процессы приготовления, подготовки к реализации горячих и холодных сладких блюд, десертов, напитков</t>
  </si>
  <si>
    <t>УП.04</t>
  </si>
  <si>
    <t>ПП.04</t>
  </si>
  <si>
    <t>ПМ.05</t>
  </si>
  <si>
    <t>Приготовление, оформление и подготовка к реализации хлебобулочных, мучных кондитерских изделий разнообразного ассортимента</t>
  </si>
  <si>
    <t>МДК.05.01</t>
  </si>
  <si>
    <t>Организация приготовления,  подготовки к реализации хлебобулочных, мучных кондитерских изделий</t>
  </si>
  <si>
    <t>-/-/Эк</t>
  </si>
  <si>
    <t>МДК.05.02</t>
  </si>
  <si>
    <t>Процессы приготовления, подготовки к реализации хлебобулочных, мучных кондитерских изделий</t>
  </si>
  <si>
    <t>УП.05</t>
  </si>
  <si>
    <t>ПП.05</t>
  </si>
  <si>
    <t>ИТОГО</t>
  </si>
  <si>
    <t>39ДЗ</t>
  </si>
  <si>
    <t>13Э</t>
  </si>
  <si>
    <t>ПА.00</t>
  </si>
  <si>
    <t>ГИА.00</t>
  </si>
  <si>
    <t>Государственная итоговая аттестация:                                  защита выпускной квалификационной работы в виде демонстрационного экзамена                                                         с 17.06.2027 г. по 30.06.2027 г.</t>
  </si>
  <si>
    <t>Дисциплин и МДК - 3888 часов</t>
  </si>
  <si>
    <t>Учебной практики - 540 часов</t>
  </si>
  <si>
    <t>Производственной практики - 1188 часов</t>
  </si>
  <si>
    <t>Экзаменов</t>
  </si>
  <si>
    <t>Дифференцированных зачетов</t>
  </si>
  <si>
    <t>Зачетов</t>
  </si>
  <si>
    <t>*без учета промежуточной аттестации</t>
  </si>
  <si>
    <t>ОУД.00</t>
  </si>
  <si>
    <t>Общеобразовательные учебные дисциплины</t>
  </si>
  <si>
    <t>ОУД.01</t>
  </si>
  <si>
    <t>ОУД.02</t>
  </si>
  <si>
    <t>ОУД.03</t>
  </si>
  <si>
    <t>ОУД.04</t>
  </si>
  <si>
    <t>Математика</t>
  </si>
  <si>
    <t>ОУД.05</t>
  </si>
  <si>
    <t xml:space="preserve">ОУД.06 </t>
  </si>
  <si>
    <t>ОУД.07</t>
  </si>
  <si>
    <t xml:space="preserve">ОУД.08 </t>
  </si>
  <si>
    <t>Астрономия</t>
  </si>
  <si>
    <t>по выбору из обязательных предметных областей</t>
  </si>
  <si>
    <t>ОУД.09</t>
  </si>
  <si>
    <r>
      <rPr>
        <sz val="9"/>
        <color theme="1"/>
        <rFont val="Times New Roman"/>
        <family val="1"/>
        <charset val="204"/>
      </rPr>
      <t xml:space="preserve">Информатика </t>
    </r>
    <r>
      <rPr>
        <i/>
        <sz val="9"/>
        <color theme="1"/>
        <rFont val="Times New Roman"/>
        <family val="1"/>
        <charset val="204"/>
      </rPr>
      <t>(профильная)</t>
    </r>
  </si>
  <si>
    <t>ОУД.10</t>
  </si>
  <si>
    <t>Естествознание в т.ч.:</t>
  </si>
  <si>
    <t>ОУД.10.01</t>
  </si>
  <si>
    <t>ОУД.10.02</t>
  </si>
  <si>
    <t xml:space="preserve">Химия </t>
  </si>
  <si>
    <t>ОУД.10.03</t>
  </si>
  <si>
    <t>ОУД.11</t>
  </si>
  <si>
    <t>ОУД.12</t>
  </si>
  <si>
    <r>
      <rPr>
        <sz val="9"/>
        <color theme="1"/>
        <rFont val="Times New Roman"/>
        <family val="1"/>
        <charset val="204"/>
      </rPr>
      <t xml:space="preserve">Экономика </t>
    </r>
    <r>
      <rPr>
        <i/>
        <sz val="9"/>
        <color theme="1"/>
        <rFont val="Times New Roman"/>
        <family val="1"/>
        <charset val="204"/>
      </rPr>
      <t>(профильная)</t>
    </r>
  </si>
  <si>
    <t>ОУД.13</t>
  </si>
  <si>
    <r>
      <rPr>
        <sz val="9"/>
        <color theme="1"/>
        <rFont val="Times New Roman"/>
        <family val="1"/>
        <charset val="204"/>
      </rPr>
      <t xml:space="preserve">Право </t>
    </r>
    <r>
      <rPr>
        <i/>
        <sz val="9"/>
        <color theme="1"/>
        <rFont val="Times New Roman"/>
        <family val="1"/>
        <charset val="204"/>
      </rPr>
      <t>(профильная)</t>
    </r>
  </si>
  <si>
    <t>ОУД.14</t>
  </si>
  <si>
    <t>ОУД.15</t>
  </si>
  <si>
    <t>Экология</t>
  </si>
  <si>
    <t>ОУД.16</t>
  </si>
  <si>
    <t>ОУД.17</t>
  </si>
  <si>
    <t>ОУД.18</t>
  </si>
  <si>
    <t>Государственная итоговая аттестация:                                  защита выпускной квалификационной работы в виде демонстрационного экзамена                                                         с 17.06.2026 г. по 30.06.2026 г.</t>
  </si>
  <si>
    <t>Государственная итоговая аттестация:                                  защита выпускной квалификационной работы в виде демонстрационного экзамена                                                         с 17.06.2025 г. по 30.06.2025 г.</t>
  </si>
  <si>
    <t>11ДЗ</t>
  </si>
  <si>
    <t>6Э</t>
  </si>
  <si>
    <t>5ДЗ</t>
  </si>
  <si>
    <t>4Э</t>
  </si>
  <si>
    <t>38ДЗ</t>
  </si>
  <si>
    <t>14Э</t>
  </si>
  <si>
    <t>9ДЗ</t>
  </si>
  <si>
    <t>Перечень кабинетов, лабораторий, мастерских и других помещений</t>
  </si>
  <si>
    <t xml:space="preserve">№ </t>
  </si>
  <si>
    <t>Наименование</t>
  </si>
  <si>
    <t>Кабинеты:</t>
  </si>
  <si>
    <t>Русский язык и литература</t>
  </si>
  <si>
    <t>Английский язык</t>
  </si>
  <si>
    <t>Немецкий язык</t>
  </si>
  <si>
    <t>Безопасность жизнедеятельности и охрана труда</t>
  </si>
  <si>
    <t>Социально-экономические дисциплины</t>
  </si>
  <si>
    <t>Химия, микробиология, физиология питания, санитария и гигиена</t>
  </si>
  <si>
    <t>Товароведение продовольственных товаров</t>
  </si>
  <si>
    <t>Технология кулинарного и кондитерского производства</t>
  </si>
  <si>
    <t>Лаборатории:</t>
  </si>
  <si>
    <t>Учебная кухня ресторана (с зонами для приготовления холодных, горячих блюд, кулинарных изделий, сладких блюд, десертов и напитков</t>
  </si>
  <si>
    <t>Учебный кондитерский цех</t>
  </si>
  <si>
    <t>Спортивный комплекс:</t>
  </si>
  <si>
    <t>Спортивный зал</t>
  </si>
  <si>
    <t>Открытая площадка с элементами полосы препятствия</t>
  </si>
  <si>
    <t>Стрелковый тир (электронный)</t>
  </si>
  <si>
    <t>Залы:</t>
  </si>
  <si>
    <t>Актовый зал</t>
  </si>
  <si>
    <t>Библиотека, читальный зал с выходом в сеть Интернет</t>
  </si>
  <si>
    <t>-/-/Э</t>
  </si>
  <si>
    <t>"_____"____________2024 года</t>
  </si>
  <si>
    <r>
      <t xml:space="preserve">Год начала подготовки: </t>
    </r>
    <r>
      <rPr>
        <b/>
        <sz val="12"/>
        <color theme="1"/>
        <rFont val="Times New Roman"/>
        <family val="1"/>
        <charset val="204"/>
      </rPr>
      <t>2024 год</t>
    </r>
  </si>
  <si>
    <t>Самоподготовка</t>
  </si>
  <si>
    <t>7ДЗ</t>
  </si>
  <si>
    <t>36ДЗ</t>
  </si>
  <si>
    <t>Основы безопасности и защиты родины</t>
  </si>
  <si>
    <t>Государственная итоговая аттестация:                                  защита выпускной квалификационной работы в виде демонстрационного экзамена                                                         с 24.06.2028 г. по 30.06.2028 г.</t>
  </si>
  <si>
    <t>защита проекта</t>
  </si>
  <si>
    <t>Учебной практики - 504 часов</t>
  </si>
  <si>
    <t>Производственной практики - 792 часов</t>
  </si>
  <si>
    <t>1 сем.</t>
  </si>
  <si>
    <t>2 сем.</t>
  </si>
  <si>
    <t>сам.</t>
  </si>
  <si>
    <t>З</t>
  </si>
  <si>
    <t xml:space="preserve"> </t>
  </si>
  <si>
    <t>Дисциплин и МДК - 3030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</si>
</sst>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FF0000"/>
        <bgColor indexed="5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 tint="-0.14996795556505021"/>
        <bgColor indexed="5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theme="0" tint="-0.14996795556505021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5"/>
      </patternFill>
    </fill>
    <fill>
      <patternFill patternType="solid">
        <fgColor rgb="FFFFFF0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0" fillId="0" borderId="0"/>
  </cellStyleXfs>
  <cellXfs count="5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49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0" fillId="0" borderId="1" xfId="0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0" xfId="0" applyFont="1"/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10" fillId="4" borderId="18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8" fillId="13" borderId="2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14" borderId="36" xfId="0" applyFont="1" applyFill="1" applyBorder="1" applyAlignment="1">
      <alignment horizontal="center" vertical="center"/>
    </xf>
    <xf numFmtId="0" fontId="7" fillId="15" borderId="31" xfId="0" applyFont="1" applyFill="1" applyBorder="1" applyAlignment="1">
      <alignment horizontal="center" vertical="center"/>
    </xf>
    <xf numFmtId="0" fontId="7" fillId="16" borderId="23" xfId="0" applyFont="1" applyFill="1" applyBorder="1" applyAlignment="1">
      <alignment horizontal="center" vertical="center"/>
    </xf>
    <xf numFmtId="0" fontId="7" fillId="17" borderId="24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13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justify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1" fillId="18" borderId="2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1" fillId="12" borderId="2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10" fillId="0" borderId="2" xfId="0" applyFont="1" applyFill="1" applyBorder="1" applyAlignment="1">
      <alignment horizontal="center" vertical="center"/>
    </xf>
    <xf numFmtId="0" fontId="21" fillId="19" borderId="2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horizontal="center" vertical="center"/>
    </xf>
    <xf numFmtId="0" fontId="7" fillId="20" borderId="8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7" fillId="18" borderId="21" xfId="0" applyFont="1" applyFill="1" applyBorder="1" applyAlignment="1">
      <alignment horizontal="center" vertical="center"/>
    </xf>
    <xf numFmtId="0" fontId="7" fillId="18" borderId="2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9" borderId="19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7" fillId="21" borderId="22" xfId="0" applyFont="1" applyFill="1" applyBorder="1" applyAlignment="1">
      <alignment horizontal="center" vertical="center"/>
    </xf>
    <xf numFmtId="0" fontId="7" fillId="19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31" fillId="9" borderId="2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26" fillId="9" borderId="40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0" borderId="41" xfId="0" applyBorder="1"/>
    <xf numFmtId="0" fontId="7" fillId="6" borderId="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horizontal="center" vertical="center"/>
    </xf>
    <xf numFmtId="0" fontId="7" fillId="25" borderId="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26" fillId="9" borderId="45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26" fillId="5" borderId="48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30" fillId="6" borderId="49" xfId="0" applyFont="1" applyFill="1" applyBorder="1" applyAlignment="1">
      <alignment horizontal="center" vertical="center"/>
    </xf>
    <xf numFmtId="0" fontId="26" fillId="6" borderId="49" xfId="0" applyFont="1" applyFill="1" applyBorder="1" applyAlignment="1">
      <alignment horizontal="center" vertical="center"/>
    </xf>
    <xf numFmtId="0" fontId="26" fillId="9" borderId="5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0" fontId="22" fillId="22" borderId="4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7" fillId="16" borderId="1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26" fillId="9" borderId="43" xfId="0" applyFont="1" applyFill="1" applyBorder="1" applyAlignment="1">
      <alignment horizontal="center" vertical="center"/>
    </xf>
    <xf numFmtId="0" fontId="30" fillId="9" borderId="44" xfId="0" applyFont="1" applyFill="1" applyBorder="1" applyAlignment="1">
      <alignment horizontal="center" vertical="center"/>
    </xf>
    <xf numFmtId="0" fontId="26" fillId="9" borderId="44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9" borderId="5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18" borderId="4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30" fillId="9" borderId="22" xfId="0" applyFont="1" applyFill="1" applyBorder="1" applyAlignment="1">
      <alignment horizontal="center" vertical="center"/>
    </xf>
    <xf numFmtId="0" fontId="26" fillId="9" borderId="2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6" fillId="2" borderId="5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18" borderId="29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3" borderId="35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21" borderId="24" xfId="0" applyFont="1" applyFill="1" applyBorder="1" applyAlignment="1">
      <alignment horizontal="center" vertical="center"/>
    </xf>
    <xf numFmtId="0" fontId="7" fillId="9" borderId="30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1" borderId="4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7" fillId="17" borderId="16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57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7" fillId="16" borderId="24" xfId="0" applyFont="1" applyFill="1" applyBorder="1" applyAlignment="1">
      <alignment horizontal="center" vertical="center"/>
    </xf>
    <xf numFmtId="0" fontId="7" fillId="26" borderId="20" xfId="0" applyFont="1" applyFill="1" applyBorder="1" applyAlignment="1">
      <alignment horizontal="center" vertical="center"/>
    </xf>
    <xf numFmtId="0" fontId="8" fillId="26" borderId="22" xfId="0" applyFont="1" applyFill="1" applyBorder="1" applyAlignment="1">
      <alignment horizontal="center" vertical="center"/>
    </xf>
    <xf numFmtId="0" fontId="7" fillId="20" borderId="3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3" xfId="0" applyFont="1" applyFill="1" applyBorder="1" applyAlignment="1">
      <alignment horizontal="center" vertical="center"/>
    </xf>
    <xf numFmtId="0" fontId="7" fillId="26" borderId="22" xfId="0" applyFont="1" applyFill="1" applyBorder="1" applyAlignment="1">
      <alignment horizontal="center" vertical="center"/>
    </xf>
    <xf numFmtId="0" fontId="7" fillId="26" borderId="1" xfId="0" applyFont="1" applyFill="1" applyBorder="1" applyAlignment="1">
      <alignment horizontal="center" vertical="center"/>
    </xf>
    <xf numFmtId="0" fontId="7" fillId="26" borderId="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26" borderId="3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25" borderId="18" xfId="0" applyFont="1" applyFill="1" applyBorder="1" applyAlignment="1">
      <alignment horizontal="center" vertical="center"/>
    </xf>
    <xf numFmtId="0" fontId="26" fillId="9" borderId="2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42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56" xfId="0" applyFont="1" applyFill="1" applyBorder="1" applyAlignment="1">
      <alignment horizontal="center" vertical="center"/>
    </xf>
    <xf numFmtId="0" fontId="1" fillId="0" borderId="0" xfId="0" applyFont="1" applyFill="1"/>
    <xf numFmtId="0" fontId="22" fillId="0" borderId="1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7" fillId="26" borderId="2" xfId="0" applyFont="1" applyFill="1" applyBorder="1" applyAlignment="1">
      <alignment horizontal="center" vertical="center"/>
    </xf>
    <xf numFmtId="0" fontId="7" fillId="26" borderId="31" xfId="0" applyFont="1" applyFill="1" applyBorder="1" applyAlignment="1">
      <alignment horizontal="center" vertical="center"/>
    </xf>
    <xf numFmtId="0" fontId="30" fillId="9" borderId="3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2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23" borderId="6" xfId="0" applyFont="1" applyFill="1" applyBorder="1" applyAlignment="1">
      <alignment horizontal="center" vertical="center"/>
    </xf>
    <xf numFmtId="0" fontId="7" fillId="23" borderId="12" xfId="0" applyFont="1" applyFill="1" applyBorder="1" applyAlignment="1">
      <alignment horizontal="center" vertical="center"/>
    </xf>
    <xf numFmtId="0" fontId="7" fillId="23" borderId="24" xfId="0" applyFont="1" applyFill="1" applyBorder="1" applyAlignment="1">
      <alignment horizontal="center" vertical="center"/>
    </xf>
    <xf numFmtId="0" fontId="7" fillId="23" borderId="20" xfId="0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12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29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23" fillId="0" borderId="6" xfId="0" applyFont="1" applyBorder="1" applyAlignment="1">
      <alignment horizontal="center" vertical="center" textRotation="90"/>
    </xf>
    <xf numFmtId="0" fontId="6" fillId="0" borderId="3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7" fillId="23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23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4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7" fillId="0" borderId="0" xfId="0" applyFont="1" applyFill="1"/>
    <xf numFmtId="0" fontId="33" fillId="0" borderId="0" xfId="0" applyFont="1" applyFill="1"/>
    <xf numFmtId="0" fontId="6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3"/>
  <sheetViews>
    <sheetView topLeftCell="A40" workbookViewId="0">
      <selection activeCell="B103" sqref="B103"/>
    </sheetView>
  </sheetViews>
  <sheetFormatPr defaultColWidth="9" defaultRowHeight="15" x14ac:dyDescent="0.25"/>
  <cols>
    <col min="1" max="1" width="128" customWidth="1"/>
  </cols>
  <sheetData>
    <row r="1" spans="1:1" ht="18.75" x14ac:dyDescent="0.25">
      <c r="A1" s="187" t="s">
        <v>0</v>
      </c>
    </row>
    <row r="2" spans="1:1" ht="15.75" x14ac:dyDescent="0.25">
      <c r="A2" s="188" t="s">
        <v>1</v>
      </c>
    </row>
    <row r="3" spans="1:1" ht="15.75" x14ac:dyDescent="0.25">
      <c r="A3" s="189" t="s">
        <v>2</v>
      </c>
    </row>
    <row r="4" spans="1:1" ht="15.75" x14ac:dyDescent="0.25">
      <c r="A4" s="189" t="s">
        <v>3</v>
      </c>
    </row>
    <row r="5" spans="1:1" ht="47.25" x14ac:dyDescent="0.25">
      <c r="A5" s="189" t="s">
        <v>4</v>
      </c>
    </row>
    <row r="6" spans="1:1" ht="31.5" x14ac:dyDescent="0.25">
      <c r="A6" s="189" t="s">
        <v>5</v>
      </c>
    </row>
    <row r="7" spans="1:1" ht="47.25" x14ac:dyDescent="0.25">
      <c r="A7" s="189" t="s">
        <v>6</v>
      </c>
    </row>
    <row r="8" spans="1:1" ht="15.75" x14ac:dyDescent="0.25">
      <c r="A8" s="189" t="s">
        <v>7</v>
      </c>
    </row>
    <row r="9" spans="1:1" ht="31.5" x14ac:dyDescent="0.25">
      <c r="A9" s="189" t="s">
        <v>8</v>
      </c>
    </row>
    <row r="10" spans="1:1" ht="94.5" x14ac:dyDescent="0.25">
      <c r="A10" s="189" t="s">
        <v>9</v>
      </c>
    </row>
    <row r="11" spans="1:1" ht="31.5" x14ac:dyDescent="0.25">
      <c r="A11" s="190" t="s">
        <v>10</v>
      </c>
    </row>
    <row r="12" spans="1:1" ht="47.25" x14ac:dyDescent="0.25">
      <c r="A12" s="191" t="s">
        <v>11</v>
      </c>
    </row>
    <row r="13" spans="1:1" ht="63" x14ac:dyDescent="0.25">
      <c r="A13" s="189" t="s">
        <v>12</v>
      </c>
    </row>
    <row r="14" spans="1:1" ht="47.25" x14ac:dyDescent="0.25">
      <c r="A14" s="189" t="s">
        <v>13</v>
      </c>
    </row>
    <row r="15" spans="1:1" ht="63" x14ac:dyDescent="0.25">
      <c r="A15" s="190" t="s">
        <v>14</v>
      </c>
    </row>
    <row r="16" spans="1:1" x14ac:dyDescent="0.25">
      <c r="A16" s="192"/>
    </row>
    <row r="17" spans="1:1" ht="15.75" x14ac:dyDescent="0.25">
      <c r="A17" s="193" t="s">
        <v>15</v>
      </c>
    </row>
    <row r="18" spans="1:1" ht="15.75" x14ac:dyDescent="0.25">
      <c r="A18" s="194" t="s">
        <v>16</v>
      </c>
    </row>
    <row r="19" spans="1:1" ht="15.75" x14ac:dyDescent="0.25">
      <c r="A19" s="194" t="s">
        <v>17</v>
      </c>
    </row>
    <row r="20" spans="1:1" ht="15.75" x14ac:dyDescent="0.25">
      <c r="A20" s="194" t="s">
        <v>18</v>
      </c>
    </row>
    <row r="21" spans="1:1" ht="15.75" x14ac:dyDescent="0.25">
      <c r="A21" s="194" t="s">
        <v>19</v>
      </c>
    </row>
    <row r="22" spans="1:1" ht="63" x14ac:dyDescent="0.25">
      <c r="A22" s="194" t="s">
        <v>20</v>
      </c>
    </row>
    <row r="23" spans="1:1" ht="47.25" x14ac:dyDescent="0.25">
      <c r="A23" s="195" t="s">
        <v>21</v>
      </c>
    </row>
    <row r="24" spans="1:1" ht="15.75" x14ac:dyDescent="0.25">
      <c r="A24" s="194" t="s">
        <v>22</v>
      </c>
    </row>
    <row r="25" spans="1:1" ht="31.5" x14ac:dyDescent="0.25">
      <c r="A25" s="194" t="s">
        <v>23</v>
      </c>
    </row>
    <row r="26" spans="1:1" ht="47.25" x14ac:dyDescent="0.25">
      <c r="A26" s="194" t="s">
        <v>24</v>
      </c>
    </row>
    <row r="27" spans="1:1" ht="47.25" x14ac:dyDescent="0.25">
      <c r="A27" s="194" t="s">
        <v>25</v>
      </c>
    </row>
    <row r="28" spans="1:1" ht="15.75" x14ac:dyDescent="0.25">
      <c r="A28" s="194" t="s">
        <v>26</v>
      </c>
    </row>
    <row r="29" spans="1:1" ht="15.75" x14ac:dyDescent="0.25">
      <c r="A29" s="194"/>
    </row>
    <row r="30" spans="1:1" ht="15.75" x14ac:dyDescent="0.25">
      <c r="A30" s="196" t="s">
        <v>27</v>
      </c>
    </row>
    <row r="31" spans="1:1" ht="31.5" x14ac:dyDescent="0.25">
      <c r="A31" s="194" t="s">
        <v>28</v>
      </c>
    </row>
    <row r="32" spans="1:1" ht="31.5" x14ac:dyDescent="0.25">
      <c r="A32" s="194" t="s">
        <v>29</v>
      </c>
    </row>
    <row r="33" spans="1:1" ht="31.5" x14ac:dyDescent="0.25">
      <c r="A33" s="194" t="s">
        <v>30</v>
      </c>
    </row>
    <row r="34" spans="1:1" ht="47.25" x14ac:dyDescent="0.25">
      <c r="A34" s="197" t="s">
        <v>31</v>
      </c>
    </row>
    <row r="35" spans="1:1" ht="63" x14ac:dyDescent="0.25">
      <c r="A35" s="194" t="str">
        <f>A37</f>
        <v xml:space="preserve"> - приказом Министерства образования и науки Российской Федерации от 15 декабря 2014 г. N 1580 «О внесении изменений в порядок организации и осуществления образовательной деятельности по образовательным программам среднего профессионального образования, утвержденный Приказом Министерства образования и науки Российской Федерации от 14 июня 2013 г. n 464»; </v>
      </c>
    </row>
    <row r="36" spans="1:1" ht="47.25" x14ac:dyDescent="0.25">
      <c r="A36" s="194" t="s">
        <v>32</v>
      </c>
    </row>
    <row r="37" spans="1:1" ht="63" x14ac:dyDescent="0.25">
      <c r="A37" s="194" t="s">
        <v>33</v>
      </c>
    </row>
    <row r="38" spans="1:1" ht="47.25" x14ac:dyDescent="0.25">
      <c r="A38" s="194" t="s">
        <v>34</v>
      </c>
    </row>
    <row r="39" spans="1:1" ht="31.5" x14ac:dyDescent="0.25">
      <c r="A39" s="194" t="s">
        <v>35</v>
      </c>
    </row>
    <row r="40" spans="1:1" ht="31.5" x14ac:dyDescent="0.25">
      <c r="A40" s="194" t="s">
        <v>36</v>
      </c>
    </row>
    <row r="41" spans="1:1" ht="63" x14ac:dyDescent="0.25">
      <c r="A41" s="194" t="s">
        <v>37</v>
      </c>
    </row>
    <row r="42" spans="1:1" ht="47.25" x14ac:dyDescent="0.25">
      <c r="A42" s="194" t="s">
        <v>38</v>
      </c>
    </row>
    <row r="43" spans="1:1" ht="63" x14ac:dyDescent="0.25">
      <c r="A43" s="197" t="s">
        <v>39</v>
      </c>
    </row>
    <row r="44" spans="1:1" ht="31.5" x14ac:dyDescent="0.25">
      <c r="A44" s="194" t="s">
        <v>40</v>
      </c>
    </row>
    <row r="45" spans="1:1" ht="47.25" x14ac:dyDescent="0.25">
      <c r="A45" s="194" t="s">
        <v>41</v>
      </c>
    </row>
    <row r="46" spans="1:1" ht="31.5" x14ac:dyDescent="0.25">
      <c r="A46" s="197" t="s">
        <v>42</v>
      </c>
    </row>
    <row r="47" spans="1:1" ht="15.75" x14ac:dyDescent="0.25">
      <c r="A47" s="191" t="s">
        <v>43</v>
      </c>
    </row>
    <row r="48" spans="1:1" x14ac:dyDescent="0.25">
      <c r="A48" s="198" t="s">
        <v>44</v>
      </c>
    </row>
    <row r="49" spans="1:1" x14ac:dyDescent="0.25">
      <c r="A49" s="198" t="s">
        <v>45</v>
      </c>
    </row>
    <row r="50" spans="1:1" x14ac:dyDescent="0.25">
      <c r="A50" s="198" t="s">
        <v>46</v>
      </c>
    </row>
    <row r="51" spans="1:1" x14ac:dyDescent="0.25">
      <c r="A51" s="198" t="s">
        <v>47</v>
      </c>
    </row>
    <row r="52" spans="1:1" x14ac:dyDescent="0.25">
      <c r="A52" s="198" t="s">
        <v>48</v>
      </c>
    </row>
    <row r="53" spans="1:1" x14ac:dyDescent="0.25">
      <c r="A53" s="198" t="s">
        <v>49</v>
      </c>
    </row>
    <row r="54" spans="1:1" ht="63" x14ac:dyDescent="0.25">
      <c r="A54" s="195" t="s">
        <v>50</v>
      </c>
    </row>
    <row r="55" spans="1:1" ht="15.75" x14ac:dyDescent="0.25">
      <c r="A55" s="194"/>
    </row>
    <row r="56" spans="1:1" ht="15.75" x14ac:dyDescent="0.25">
      <c r="A56" s="193" t="s">
        <v>51</v>
      </c>
    </row>
    <row r="57" spans="1:1" ht="15.75" x14ac:dyDescent="0.25">
      <c r="A57" s="199" t="s">
        <v>52</v>
      </c>
    </row>
    <row r="58" spans="1:1" ht="31.5" x14ac:dyDescent="0.25">
      <c r="A58" s="200" t="s">
        <v>53</v>
      </c>
    </row>
    <row r="59" spans="1:1" ht="47.25" x14ac:dyDescent="0.25">
      <c r="A59" s="194" t="s">
        <v>54</v>
      </c>
    </row>
    <row r="60" spans="1:1" ht="15.75" x14ac:dyDescent="0.25">
      <c r="A60" s="195" t="s">
        <v>55</v>
      </c>
    </row>
    <row r="61" spans="1:1" x14ac:dyDescent="0.25">
      <c r="A61" s="201" t="s">
        <v>56</v>
      </c>
    </row>
    <row r="62" spans="1:1" x14ac:dyDescent="0.25">
      <c r="A62" s="201" t="s">
        <v>57</v>
      </c>
    </row>
    <row r="63" spans="1:1" x14ac:dyDescent="0.25">
      <c r="A63" s="201" t="s">
        <v>58</v>
      </c>
    </row>
    <row r="64" spans="1:1" ht="15" customHeight="1" x14ac:dyDescent="0.25">
      <c r="A64" s="201" t="s">
        <v>59</v>
      </c>
    </row>
    <row r="65" spans="1:1" ht="15" customHeight="1" x14ac:dyDescent="0.25">
      <c r="A65" s="202" t="s">
        <v>60</v>
      </c>
    </row>
    <row r="66" spans="1:1" ht="15" customHeight="1" x14ac:dyDescent="0.25">
      <c r="A66" s="202" t="s">
        <v>61</v>
      </c>
    </row>
    <row r="67" spans="1:1" ht="15" customHeight="1" x14ac:dyDescent="0.25">
      <c r="A67" s="201" t="s">
        <v>62</v>
      </c>
    </row>
    <row r="68" spans="1:1" x14ac:dyDescent="0.25">
      <c r="A68" s="201" t="s">
        <v>63</v>
      </c>
    </row>
    <row r="69" spans="1:1" x14ac:dyDescent="0.25">
      <c r="A69" s="202" t="s">
        <v>64</v>
      </c>
    </row>
    <row r="70" spans="1:1" x14ac:dyDescent="0.25">
      <c r="A70" s="202" t="s">
        <v>65</v>
      </c>
    </row>
    <row r="71" spans="1:1" x14ac:dyDescent="0.25">
      <c r="A71" s="202" t="s">
        <v>66</v>
      </c>
    </row>
    <row r="72" spans="1:1" x14ac:dyDescent="0.25">
      <c r="A72" s="202" t="s">
        <v>67</v>
      </c>
    </row>
    <row r="73" spans="1:1" x14ac:dyDescent="0.25">
      <c r="A73" s="202" t="s">
        <v>68</v>
      </c>
    </row>
    <row r="74" spans="1:1" x14ac:dyDescent="0.25">
      <c r="A74" s="202" t="s">
        <v>69</v>
      </c>
    </row>
    <row r="75" spans="1:1" x14ac:dyDescent="0.25">
      <c r="A75" s="202" t="s">
        <v>70</v>
      </c>
    </row>
    <row r="76" spans="1:1" x14ac:dyDescent="0.25">
      <c r="A76" s="201" t="s">
        <v>71</v>
      </c>
    </row>
    <row r="77" spans="1:1" ht="15.75" x14ac:dyDescent="0.25">
      <c r="A77" s="194" t="s">
        <v>72</v>
      </c>
    </row>
    <row r="78" spans="1:1" x14ac:dyDescent="0.25">
      <c r="A78" s="201" t="s">
        <v>73</v>
      </c>
    </row>
    <row r="79" spans="1:1" x14ac:dyDescent="0.25">
      <c r="A79" s="201" t="s">
        <v>74</v>
      </c>
    </row>
    <row r="80" spans="1:1" ht="15" customHeight="1" x14ac:dyDescent="0.25">
      <c r="A80" s="201" t="s">
        <v>75</v>
      </c>
    </row>
    <row r="81" spans="1:1" x14ac:dyDescent="0.25">
      <c r="A81" s="201" t="s">
        <v>76</v>
      </c>
    </row>
    <row r="82" spans="1:1" ht="15" customHeight="1" x14ac:dyDescent="0.25">
      <c r="A82" s="201" t="s">
        <v>77</v>
      </c>
    </row>
    <row r="83" spans="1:1" x14ac:dyDescent="0.25">
      <c r="A83" s="201" t="s">
        <v>78</v>
      </c>
    </row>
    <row r="84" spans="1:1" x14ac:dyDescent="0.25">
      <c r="A84" s="201" t="s">
        <v>79</v>
      </c>
    </row>
    <row r="85" spans="1:1" x14ac:dyDescent="0.25">
      <c r="A85" s="201" t="s">
        <v>80</v>
      </c>
    </row>
    <row r="86" spans="1:1" x14ac:dyDescent="0.25">
      <c r="A86" s="201" t="s">
        <v>81</v>
      </c>
    </row>
    <row r="87" spans="1:1" x14ac:dyDescent="0.25">
      <c r="A87" s="201" t="s">
        <v>82</v>
      </c>
    </row>
    <row r="88" spans="1:1" ht="15.75" x14ac:dyDescent="0.25">
      <c r="A88" s="203" t="s">
        <v>83</v>
      </c>
    </row>
    <row r="89" spans="1:1" x14ac:dyDescent="0.25">
      <c r="A89" s="202" t="s">
        <v>84</v>
      </c>
    </row>
    <row r="90" spans="1:1" x14ac:dyDescent="0.25">
      <c r="A90" s="202" t="s">
        <v>85</v>
      </c>
    </row>
    <row r="91" spans="1:1" x14ac:dyDescent="0.25">
      <c r="A91" s="204" t="s">
        <v>86</v>
      </c>
    </row>
    <row r="92" spans="1:1" x14ac:dyDescent="0.25">
      <c r="A92" s="202" t="s">
        <v>87</v>
      </c>
    </row>
    <row r="93" spans="1:1" x14ac:dyDescent="0.25">
      <c r="A93" s="202" t="s">
        <v>88</v>
      </c>
    </row>
    <row r="94" spans="1:1" x14ac:dyDescent="0.25">
      <c r="A94" s="202" t="s">
        <v>89</v>
      </c>
    </row>
    <row r="95" spans="1:1" ht="15.75" x14ac:dyDescent="0.25">
      <c r="A95" s="194"/>
    </row>
    <row r="96" spans="1:1" ht="15.75" x14ac:dyDescent="0.25">
      <c r="A96" s="193" t="s">
        <v>90</v>
      </c>
    </row>
    <row r="97" spans="1:1" ht="126" x14ac:dyDescent="0.25">
      <c r="A97" s="194" t="s">
        <v>91</v>
      </c>
    </row>
    <row r="98" spans="1:1" ht="15.75" x14ac:dyDescent="0.25">
      <c r="A98" s="194" t="s">
        <v>92</v>
      </c>
    </row>
    <row r="99" spans="1:1" ht="47.25" x14ac:dyDescent="0.25">
      <c r="A99" s="194" t="s">
        <v>93</v>
      </c>
    </row>
    <row r="100" spans="1:1" ht="15.75" x14ac:dyDescent="0.25">
      <c r="A100" s="194"/>
    </row>
    <row r="101" spans="1:1" ht="15.75" x14ac:dyDescent="0.25">
      <c r="A101" s="193" t="s">
        <v>94</v>
      </c>
    </row>
    <row r="102" spans="1:1" ht="78.75" x14ac:dyDescent="0.25">
      <c r="A102" s="194" t="s">
        <v>95</v>
      </c>
    </row>
    <row r="103" spans="1:1" ht="31.5" x14ac:dyDescent="0.25">
      <c r="A103" s="194" t="s">
        <v>96</v>
      </c>
    </row>
  </sheetData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G5" sqref="G5"/>
    </sheetView>
  </sheetViews>
  <sheetFormatPr defaultColWidth="9" defaultRowHeight="15" x14ac:dyDescent="0.25"/>
  <cols>
    <col min="6" max="6" width="9.42578125" customWidth="1"/>
    <col min="7" max="7" width="10" customWidth="1"/>
  </cols>
  <sheetData>
    <row r="1" spans="1:14" ht="18.75" x14ac:dyDescent="0.25">
      <c r="A1" s="414" t="s">
        <v>97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14" ht="66" customHeight="1" x14ac:dyDescent="0.25">
      <c r="A2" s="419" t="s">
        <v>98</v>
      </c>
      <c r="B2" s="415" t="s">
        <v>99</v>
      </c>
      <c r="C2" s="416"/>
      <c r="D2" s="415" t="s">
        <v>100</v>
      </c>
      <c r="E2" s="416"/>
      <c r="F2" s="415" t="s">
        <v>101</v>
      </c>
      <c r="G2" s="416"/>
      <c r="H2" s="415" t="s">
        <v>102</v>
      </c>
      <c r="I2" s="416"/>
      <c r="J2" s="415" t="s">
        <v>103</v>
      </c>
      <c r="K2" s="416"/>
      <c r="L2" s="186" t="s">
        <v>104</v>
      </c>
      <c r="M2" s="417" t="s">
        <v>105</v>
      </c>
      <c r="N2" s="418"/>
    </row>
    <row r="3" spans="1:14" x14ac:dyDescent="0.25">
      <c r="A3" s="420"/>
      <c r="B3" s="184" t="s">
        <v>106</v>
      </c>
      <c r="C3" s="184" t="s">
        <v>107</v>
      </c>
      <c r="D3" s="184" t="s">
        <v>106</v>
      </c>
      <c r="E3" s="184" t="s">
        <v>107</v>
      </c>
      <c r="F3" s="184" t="s">
        <v>106</v>
      </c>
      <c r="G3" s="184" t="s">
        <v>107</v>
      </c>
      <c r="H3" s="184" t="s">
        <v>106</v>
      </c>
      <c r="I3" s="184" t="s">
        <v>107</v>
      </c>
      <c r="J3" s="184" t="s">
        <v>106</v>
      </c>
      <c r="K3" s="184" t="s">
        <v>107</v>
      </c>
      <c r="L3" s="185" t="s">
        <v>107</v>
      </c>
      <c r="M3" s="184" t="s">
        <v>106</v>
      </c>
      <c r="N3" s="184" t="s">
        <v>107</v>
      </c>
    </row>
    <row r="4" spans="1:14" x14ac:dyDescent="0.25">
      <c r="A4" s="185">
        <v>1</v>
      </c>
      <c r="B4" s="185">
        <v>1440</v>
      </c>
      <c r="C4" s="185">
        <v>40</v>
      </c>
      <c r="D4" s="185">
        <v>0</v>
      </c>
      <c r="E4" s="185">
        <v>0</v>
      </c>
      <c r="F4" s="185">
        <v>0</v>
      </c>
      <c r="G4" s="185">
        <v>0</v>
      </c>
      <c r="H4" s="185">
        <v>36</v>
      </c>
      <c r="I4" s="185">
        <v>1</v>
      </c>
      <c r="J4" s="185">
        <v>0</v>
      </c>
      <c r="K4" s="185">
        <v>0</v>
      </c>
      <c r="L4" s="185">
        <v>11</v>
      </c>
      <c r="M4" s="186">
        <v>1476</v>
      </c>
      <c r="N4" s="186">
        <v>52</v>
      </c>
    </row>
    <row r="5" spans="1:14" x14ac:dyDescent="0.25">
      <c r="A5" s="185">
        <v>2</v>
      </c>
      <c r="B5" s="185">
        <v>1188</v>
      </c>
      <c r="C5" s="185">
        <v>33</v>
      </c>
      <c r="D5" s="185">
        <v>72</v>
      </c>
      <c r="E5" s="185">
        <v>2</v>
      </c>
      <c r="F5" s="185">
        <v>108</v>
      </c>
      <c r="G5" s="185">
        <v>3</v>
      </c>
      <c r="H5" s="185">
        <v>108</v>
      </c>
      <c r="I5" s="185">
        <v>3</v>
      </c>
      <c r="J5" s="185">
        <v>0</v>
      </c>
      <c r="K5" s="185">
        <v>0</v>
      </c>
      <c r="L5" s="185">
        <v>11</v>
      </c>
      <c r="M5" s="186">
        <v>1476</v>
      </c>
      <c r="N5" s="186">
        <v>52</v>
      </c>
    </row>
    <row r="6" spans="1:14" x14ac:dyDescent="0.25">
      <c r="A6" s="185">
        <v>3</v>
      </c>
      <c r="B6" s="185">
        <v>612</v>
      </c>
      <c r="C6" s="185">
        <v>17</v>
      </c>
      <c r="D6" s="185">
        <v>252</v>
      </c>
      <c r="E6" s="185">
        <v>7</v>
      </c>
      <c r="F6" s="185">
        <v>576</v>
      </c>
      <c r="G6" s="185">
        <v>16</v>
      </c>
      <c r="H6" s="185">
        <v>36</v>
      </c>
      <c r="I6" s="185">
        <v>1</v>
      </c>
      <c r="J6" s="185">
        <v>0</v>
      </c>
      <c r="K6" s="185">
        <v>0</v>
      </c>
      <c r="L6" s="185">
        <v>11</v>
      </c>
      <c r="M6" s="186">
        <v>1476</v>
      </c>
      <c r="N6" s="186">
        <v>52</v>
      </c>
    </row>
    <row r="7" spans="1:14" x14ac:dyDescent="0.25">
      <c r="A7" s="185">
        <v>4</v>
      </c>
      <c r="B7" s="185">
        <v>648</v>
      </c>
      <c r="C7" s="185">
        <v>18</v>
      </c>
      <c r="D7" s="185">
        <v>216</v>
      </c>
      <c r="E7" s="185">
        <v>6</v>
      </c>
      <c r="F7" s="185">
        <v>504</v>
      </c>
      <c r="G7" s="185">
        <v>14</v>
      </c>
      <c r="H7" s="185">
        <v>36</v>
      </c>
      <c r="I7" s="185">
        <v>1</v>
      </c>
      <c r="J7" s="185">
        <v>72</v>
      </c>
      <c r="K7" s="185">
        <v>2</v>
      </c>
      <c r="L7" s="185">
        <v>2</v>
      </c>
      <c r="M7" s="186">
        <v>1476</v>
      </c>
      <c r="N7" s="186">
        <v>43</v>
      </c>
    </row>
    <row r="8" spans="1:14" x14ac:dyDescent="0.25">
      <c r="A8" s="186" t="s">
        <v>105</v>
      </c>
      <c r="B8" s="186">
        <v>3888</v>
      </c>
      <c r="C8" s="186">
        <v>108</v>
      </c>
      <c r="D8" s="186">
        <v>540</v>
      </c>
      <c r="E8" s="186">
        <v>15</v>
      </c>
      <c r="F8" s="186">
        <v>1188</v>
      </c>
      <c r="G8" s="186">
        <v>33</v>
      </c>
      <c r="H8" s="186">
        <v>216</v>
      </c>
      <c r="I8" s="186">
        <v>6</v>
      </c>
      <c r="J8" s="186">
        <v>72</v>
      </c>
      <c r="K8" s="186">
        <v>2</v>
      </c>
      <c r="L8" s="186">
        <v>35</v>
      </c>
      <c r="M8" s="186">
        <v>5904</v>
      </c>
      <c r="N8" s="186">
        <v>199</v>
      </c>
    </row>
  </sheetData>
  <mergeCells count="8">
    <mergeCell ref="A1:N1"/>
    <mergeCell ref="B2:C2"/>
    <mergeCell ref="D2:E2"/>
    <mergeCell ref="F2:G2"/>
    <mergeCell ref="H2:I2"/>
    <mergeCell ref="J2:K2"/>
    <mergeCell ref="M2:N2"/>
    <mergeCell ref="A2:A3"/>
  </mergeCells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4" workbookViewId="0">
      <selection activeCell="G23" sqref="G23"/>
    </sheetView>
  </sheetViews>
  <sheetFormatPr defaultColWidth="9" defaultRowHeight="15" x14ac:dyDescent="0.25"/>
  <cols>
    <col min="1" max="1" width="9.140625" customWidth="1"/>
  </cols>
  <sheetData>
    <row r="1" spans="1:14" ht="48" customHeight="1" x14ac:dyDescent="0.25">
      <c r="A1" s="183"/>
      <c r="B1" s="183"/>
      <c r="C1" s="183"/>
      <c r="D1" s="183"/>
      <c r="E1" s="183"/>
      <c r="F1" s="183"/>
      <c r="G1" s="183"/>
      <c r="H1" s="183"/>
      <c r="I1" s="183"/>
      <c r="J1" s="421" t="s">
        <v>108</v>
      </c>
      <c r="K1" s="421"/>
      <c r="L1" s="421"/>
      <c r="M1" s="421"/>
      <c r="N1" s="183"/>
    </row>
    <row r="2" spans="1:14" ht="15.75" x14ac:dyDescent="0.25">
      <c r="A2" s="183"/>
      <c r="B2" s="183"/>
      <c r="C2" s="183"/>
      <c r="D2" s="183"/>
      <c r="E2" s="183"/>
      <c r="F2" s="183"/>
      <c r="G2" s="183"/>
      <c r="H2" s="183"/>
      <c r="I2" s="183"/>
      <c r="J2" s="422" t="s">
        <v>361</v>
      </c>
      <c r="K2" s="422"/>
      <c r="L2" s="422"/>
      <c r="M2" s="422"/>
      <c r="N2" s="183"/>
    </row>
    <row r="3" spans="1:14" ht="15.75" x14ac:dyDescent="0.2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ht="33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4" ht="66" customHeight="1" x14ac:dyDescent="0.25">
      <c r="A5" s="423" t="s">
        <v>109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</row>
    <row r="6" spans="1:14" ht="63" customHeight="1" x14ac:dyDescent="0.25">
      <c r="A6" s="423" t="s">
        <v>110</v>
      </c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</row>
    <row r="7" spans="1:14" ht="15.75" x14ac:dyDescent="0.25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1:14" ht="15.75" x14ac:dyDescent="0.25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</row>
    <row r="9" spans="1:14" ht="15.75" x14ac:dyDescent="0.25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</row>
    <row r="10" spans="1:14" ht="15.75" x14ac:dyDescent="0.25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</row>
    <row r="11" spans="1:14" ht="15.75" x14ac:dyDescent="0.2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</row>
    <row r="12" spans="1:14" ht="15.75" x14ac:dyDescent="0.25">
      <c r="A12" s="424" t="s">
        <v>111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</row>
    <row r="13" spans="1:14" ht="15.75" x14ac:dyDescent="0.25">
      <c r="A13" s="424" t="s">
        <v>112</v>
      </c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</row>
    <row r="14" spans="1:14" ht="15.75" x14ac:dyDescent="0.25">
      <c r="A14" s="424" t="s">
        <v>113</v>
      </c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</row>
    <row r="15" spans="1:14" ht="15.75" x14ac:dyDescent="0.25">
      <c r="A15" s="424" t="s">
        <v>114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</row>
    <row r="16" spans="1:14" ht="15.75" x14ac:dyDescent="0.25">
      <c r="A16" s="424" t="s">
        <v>115</v>
      </c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</row>
    <row r="17" spans="1:14" ht="15.75" x14ac:dyDescent="0.25">
      <c r="A17" s="424" t="s">
        <v>362</v>
      </c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</row>
    <row r="18" spans="1:14" ht="15.75" x14ac:dyDescent="0.25">
      <c r="A18" s="424" t="s">
        <v>116</v>
      </c>
      <c r="B18" s="42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</row>
    <row r="19" spans="1:14" ht="15.75" x14ac:dyDescent="0.25">
      <c r="A19" s="424"/>
      <c r="B19" s="424"/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</row>
  </sheetData>
  <mergeCells count="12">
    <mergeCell ref="A18:N18"/>
    <mergeCell ref="A19:N19"/>
    <mergeCell ref="A13:N13"/>
    <mergeCell ref="A14:N14"/>
    <mergeCell ref="A15:N15"/>
    <mergeCell ref="A16:N16"/>
    <mergeCell ref="A17:N17"/>
    <mergeCell ref="J1:M1"/>
    <mergeCell ref="J2:M2"/>
    <mergeCell ref="A5:N5"/>
    <mergeCell ref="A6:N6"/>
    <mergeCell ref="A12:N12"/>
  </mergeCells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3"/>
  <sheetViews>
    <sheetView topLeftCell="A61" workbookViewId="0">
      <selection activeCell="Z74" sqref="Z74:AB74"/>
    </sheetView>
  </sheetViews>
  <sheetFormatPr defaultColWidth="9" defaultRowHeight="15" x14ac:dyDescent="0.25"/>
  <cols>
    <col min="1" max="1" width="9.28515625" customWidth="1"/>
    <col min="2" max="2" width="33.140625" customWidth="1"/>
    <col min="3" max="3" width="6.85546875" customWidth="1"/>
    <col min="4" max="4" width="8.28515625" customWidth="1"/>
    <col min="5" max="5" width="7.85546875" customWidth="1"/>
    <col min="6" max="6" width="5.42578125" customWidth="1"/>
    <col min="7" max="7" width="10.7109375" customWidth="1"/>
    <col min="8" max="8" width="5.85546875" customWidth="1"/>
    <col min="10" max="10" width="5.5703125" customWidth="1"/>
    <col min="11" max="12" width="5.140625" customWidth="1"/>
    <col min="13" max="13" width="5.42578125" customWidth="1"/>
    <col min="14" max="14" width="5.7109375" customWidth="1"/>
    <col min="15" max="15" width="5.28515625" customWidth="1"/>
    <col min="16" max="16" width="6" customWidth="1"/>
    <col min="17" max="17" width="5" customWidth="1"/>
    <col min="18" max="18" width="5.85546875" customWidth="1"/>
    <col min="19" max="19" width="4.85546875" customWidth="1"/>
    <col min="20" max="20" width="5.85546875" customWidth="1"/>
    <col min="21" max="21" width="4.7109375" customWidth="1"/>
    <col min="22" max="22" width="6.28515625" customWidth="1"/>
    <col min="23" max="23" width="4.5703125" customWidth="1"/>
    <col min="24" max="24" width="5.42578125" customWidth="1"/>
    <col min="25" max="25" width="4.28515625" customWidth="1"/>
  </cols>
  <sheetData>
    <row r="1" spans="1:27" ht="33" customHeight="1" x14ac:dyDescent="0.25">
      <c r="A1" s="428" t="s">
        <v>117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239"/>
      <c r="AA1" s="239"/>
    </row>
    <row r="2" spans="1:27" ht="33.75" customHeight="1" x14ac:dyDescent="0.3">
      <c r="A2" s="444" t="s">
        <v>118</v>
      </c>
      <c r="B2" s="444" t="s">
        <v>119</v>
      </c>
      <c r="C2" s="446" t="s">
        <v>120</v>
      </c>
      <c r="D2" s="447"/>
      <c r="E2" s="446" t="s">
        <v>121</v>
      </c>
      <c r="F2" s="448"/>
      <c r="G2" s="448"/>
      <c r="H2" s="448"/>
      <c r="I2" s="448"/>
      <c r="J2" s="448"/>
      <c r="K2" s="448"/>
      <c r="L2" s="448"/>
      <c r="M2" s="448"/>
      <c r="N2" s="425" t="s">
        <v>122</v>
      </c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7"/>
      <c r="Z2" s="238"/>
      <c r="AA2" s="509"/>
    </row>
    <row r="3" spans="1:27" ht="28.5" customHeight="1" x14ac:dyDescent="0.25">
      <c r="A3" s="445"/>
      <c r="B3" s="445"/>
      <c r="C3" s="438" t="s">
        <v>123</v>
      </c>
      <c r="D3" s="438" t="s">
        <v>124</v>
      </c>
      <c r="E3" s="459" t="s">
        <v>125</v>
      </c>
      <c r="F3" s="459" t="s">
        <v>126</v>
      </c>
      <c r="G3" s="463" t="s">
        <v>127</v>
      </c>
      <c r="H3" s="464"/>
      <c r="I3" s="464"/>
      <c r="J3" s="464"/>
      <c r="K3" s="464"/>
      <c r="L3" s="464"/>
      <c r="M3" s="464"/>
      <c r="N3" s="471" t="s">
        <v>128</v>
      </c>
      <c r="O3" s="465"/>
      <c r="P3" s="465"/>
      <c r="Q3" s="466"/>
      <c r="R3" s="471" t="s">
        <v>129</v>
      </c>
      <c r="S3" s="465"/>
      <c r="T3" s="465"/>
      <c r="U3" s="466"/>
      <c r="V3" s="465" t="s">
        <v>130</v>
      </c>
      <c r="W3" s="465"/>
      <c r="X3" s="465"/>
      <c r="Y3" s="466"/>
    </row>
    <row r="4" spans="1:27" ht="36" customHeight="1" x14ac:dyDescent="0.25">
      <c r="A4" s="445"/>
      <c r="B4" s="445"/>
      <c r="C4" s="439"/>
      <c r="D4" s="439"/>
      <c r="E4" s="460"/>
      <c r="F4" s="460"/>
      <c r="G4" s="438" t="s">
        <v>132</v>
      </c>
      <c r="H4" s="442" t="s">
        <v>133</v>
      </c>
      <c r="I4" s="443"/>
      <c r="J4" s="438" t="s">
        <v>134</v>
      </c>
      <c r="K4" s="459" t="s">
        <v>135</v>
      </c>
      <c r="L4" s="461" t="s">
        <v>363</v>
      </c>
      <c r="M4" s="469" t="s">
        <v>102</v>
      </c>
      <c r="N4" s="429"/>
      <c r="O4" s="430"/>
      <c r="P4" s="429"/>
      <c r="Q4" s="431"/>
      <c r="R4" s="429"/>
      <c r="S4" s="430"/>
      <c r="T4" s="429"/>
      <c r="U4" s="431"/>
      <c r="V4" s="429"/>
      <c r="W4" s="430"/>
      <c r="X4" s="429"/>
      <c r="Y4" s="431"/>
    </row>
    <row r="5" spans="1:27" x14ac:dyDescent="0.25">
      <c r="A5" s="445"/>
      <c r="B5" s="445"/>
      <c r="C5" s="439"/>
      <c r="D5" s="439"/>
      <c r="E5" s="460"/>
      <c r="F5" s="460"/>
      <c r="G5" s="439"/>
      <c r="H5" s="440" t="s">
        <v>136</v>
      </c>
      <c r="I5" s="440" t="s">
        <v>137</v>
      </c>
      <c r="J5" s="439"/>
      <c r="K5" s="460"/>
      <c r="L5" s="460"/>
      <c r="M5" s="470"/>
      <c r="N5" s="340" t="s">
        <v>371</v>
      </c>
      <c r="O5" s="254" t="s">
        <v>371</v>
      </c>
      <c r="P5" s="340" t="s">
        <v>372</v>
      </c>
      <c r="Q5" s="332" t="s">
        <v>372</v>
      </c>
      <c r="R5" s="255" t="s">
        <v>371</v>
      </c>
      <c r="S5" s="254" t="s">
        <v>371</v>
      </c>
      <c r="T5" s="340" t="s">
        <v>372</v>
      </c>
      <c r="U5" s="254" t="s">
        <v>372</v>
      </c>
      <c r="V5" s="340" t="s">
        <v>371</v>
      </c>
      <c r="W5" s="254" t="s">
        <v>371</v>
      </c>
      <c r="X5" s="340" t="s">
        <v>372</v>
      </c>
      <c r="Y5" s="332" t="s">
        <v>372</v>
      </c>
    </row>
    <row r="6" spans="1:27" x14ac:dyDescent="0.25">
      <c r="A6" s="445"/>
      <c r="B6" s="445"/>
      <c r="C6" s="439"/>
      <c r="D6" s="439"/>
      <c r="E6" s="460"/>
      <c r="F6" s="460"/>
      <c r="G6" s="439"/>
      <c r="H6" s="441"/>
      <c r="I6" s="441"/>
      <c r="J6" s="439"/>
      <c r="K6" s="460"/>
      <c r="L6" s="460"/>
      <c r="M6" s="470"/>
      <c r="N6" s="429" t="s">
        <v>140</v>
      </c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1"/>
      <c r="Z6" s="240"/>
      <c r="AA6" s="240"/>
    </row>
    <row r="7" spans="1:27" ht="40.5" customHeight="1" thickBot="1" x14ac:dyDescent="0.3">
      <c r="A7" s="445"/>
      <c r="B7" s="445"/>
      <c r="C7" s="439"/>
      <c r="D7" s="439"/>
      <c r="E7" s="460"/>
      <c r="F7" s="460"/>
      <c r="G7" s="439"/>
      <c r="H7" s="441"/>
      <c r="I7" s="441"/>
      <c r="J7" s="439"/>
      <c r="K7" s="460"/>
      <c r="L7" s="462"/>
      <c r="M7" s="470"/>
      <c r="N7" s="351">
        <v>17</v>
      </c>
      <c r="O7" s="373" t="s">
        <v>373</v>
      </c>
      <c r="P7" s="352">
        <v>24</v>
      </c>
      <c r="Q7" s="373" t="s">
        <v>373</v>
      </c>
      <c r="R7" s="352">
        <v>17</v>
      </c>
      <c r="S7" s="373" t="s">
        <v>373</v>
      </c>
      <c r="T7" s="352">
        <v>24</v>
      </c>
      <c r="U7" s="373" t="s">
        <v>373</v>
      </c>
      <c r="V7" s="352">
        <v>17</v>
      </c>
      <c r="W7" s="373" t="s">
        <v>373</v>
      </c>
      <c r="X7" s="350">
        <v>24</v>
      </c>
      <c r="Y7" s="373" t="s">
        <v>373</v>
      </c>
    </row>
    <row r="8" spans="1:27" ht="15.75" thickBot="1" x14ac:dyDescent="0.3">
      <c r="A8" s="3" t="s">
        <v>141</v>
      </c>
      <c r="B8" s="4" t="s">
        <v>142</v>
      </c>
      <c r="C8" s="216" t="s">
        <v>337</v>
      </c>
      <c r="D8" s="216" t="s">
        <v>332</v>
      </c>
      <c r="E8" s="6">
        <f t="shared" ref="E8:N8" si="0">SUM(E9)</f>
        <v>1476</v>
      </c>
      <c r="F8" s="6">
        <f t="shared" si="0"/>
        <v>0</v>
      </c>
      <c r="G8" s="6">
        <f t="shared" si="0"/>
        <v>1476</v>
      </c>
      <c r="H8" s="6">
        <f t="shared" si="0"/>
        <v>0</v>
      </c>
      <c r="I8" s="28">
        <f t="shared" si="0"/>
        <v>0</v>
      </c>
      <c r="J8" s="28">
        <f t="shared" si="0"/>
        <v>0</v>
      </c>
      <c r="K8" s="28">
        <f t="shared" si="0"/>
        <v>14</v>
      </c>
      <c r="L8" s="28">
        <f t="shared" si="0"/>
        <v>0</v>
      </c>
      <c r="M8" s="28">
        <f t="shared" si="0"/>
        <v>16</v>
      </c>
      <c r="N8" s="44">
        <f t="shared" si="0"/>
        <v>536</v>
      </c>
      <c r="O8" s="45"/>
      <c r="P8" s="289">
        <f>SUM(P9)</f>
        <v>544</v>
      </c>
      <c r="Q8" s="45"/>
      <c r="R8" s="256">
        <f>SUM(R9)</f>
        <v>248</v>
      </c>
      <c r="S8" s="341"/>
      <c r="T8" s="44">
        <f>SUM(T9)</f>
        <v>148</v>
      </c>
      <c r="U8" s="45"/>
      <c r="V8" s="256">
        <f>SUM(V9)</f>
        <v>0</v>
      </c>
      <c r="W8" s="289">
        <f>SUM(W9)</f>
        <v>0</v>
      </c>
      <c r="X8" s="44">
        <f>SUM(X9)</f>
        <v>0</v>
      </c>
      <c r="Y8" s="341">
        <f>SUM(Y9)</f>
        <v>0</v>
      </c>
    </row>
    <row r="9" spans="1:27" ht="15.75" thickBot="1" x14ac:dyDescent="0.3">
      <c r="A9" s="393" t="s">
        <v>146</v>
      </c>
      <c r="B9" s="394" t="s">
        <v>147</v>
      </c>
      <c r="C9" s="395" t="s">
        <v>364</v>
      </c>
      <c r="D9" s="395" t="s">
        <v>332</v>
      </c>
      <c r="E9" s="396">
        <f t="shared" ref="E9:Y9" si="1">SUM(E10:E23)</f>
        <v>1476</v>
      </c>
      <c r="F9" s="397">
        <f t="shared" si="1"/>
        <v>0</v>
      </c>
      <c r="G9" s="397">
        <f t="shared" si="1"/>
        <v>1476</v>
      </c>
      <c r="H9" s="397">
        <f t="shared" si="1"/>
        <v>0</v>
      </c>
      <c r="I9" s="398">
        <f t="shared" si="1"/>
        <v>0</v>
      </c>
      <c r="J9" s="398">
        <f t="shared" si="1"/>
        <v>0</v>
      </c>
      <c r="K9" s="398">
        <f>SUM(K10:K23)</f>
        <v>14</v>
      </c>
      <c r="L9" s="398">
        <f t="shared" si="1"/>
        <v>0</v>
      </c>
      <c r="M9" s="398">
        <f>SUM(M10:M23)</f>
        <v>16</v>
      </c>
      <c r="N9" s="399">
        <f t="shared" si="1"/>
        <v>536</v>
      </c>
      <c r="O9" s="400"/>
      <c r="P9" s="401">
        <f t="shared" si="1"/>
        <v>544</v>
      </c>
      <c r="Q9" s="400"/>
      <c r="R9" s="402">
        <f t="shared" si="1"/>
        <v>248</v>
      </c>
      <c r="S9" s="400"/>
      <c r="T9" s="402">
        <f t="shared" si="1"/>
        <v>148</v>
      </c>
      <c r="U9" s="400"/>
      <c r="V9" s="403">
        <f t="shared" si="1"/>
        <v>0</v>
      </c>
      <c r="W9" s="404">
        <f t="shared" ref="W9" si="2">SUM(W10:W23)</f>
        <v>0</v>
      </c>
      <c r="X9" s="405">
        <f t="shared" ref="X9" si="3">SUM(X10:X23)</f>
        <v>0</v>
      </c>
      <c r="Y9" s="406">
        <f t="shared" si="1"/>
        <v>0</v>
      </c>
    </row>
    <row r="10" spans="1:27" x14ac:dyDescent="0.25">
      <c r="A10" s="153" t="s">
        <v>150</v>
      </c>
      <c r="B10" s="153" t="s">
        <v>151</v>
      </c>
      <c r="C10" s="22"/>
      <c r="D10" s="22" t="s">
        <v>177</v>
      </c>
      <c r="E10" s="253">
        <v>72</v>
      </c>
      <c r="F10" s="253">
        <v>0</v>
      </c>
      <c r="G10" s="253">
        <f t="shared" ref="G10:G23" si="4">SUM(N10:Y10)</f>
        <v>72</v>
      </c>
      <c r="H10" s="387"/>
      <c r="I10" s="158"/>
      <c r="J10" s="69"/>
      <c r="K10" s="388">
        <v>2</v>
      </c>
      <c r="L10" s="49"/>
      <c r="M10" s="388">
        <v>4</v>
      </c>
      <c r="N10" s="236">
        <v>36</v>
      </c>
      <c r="O10" s="329"/>
      <c r="P10" s="301">
        <v>36</v>
      </c>
      <c r="Q10" s="389"/>
      <c r="R10" s="333"/>
      <c r="S10" s="367"/>
      <c r="T10" s="333"/>
      <c r="U10" s="242"/>
      <c r="V10" s="390"/>
      <c r="W10" s="391"/>
      <c r="X10" s="392"/>
      <c r="Y10" s="74"/>
    </row>
    <row r="11" spans="1:27" x14ac:dyDescent="0.25">
      <c r="A11" s="154" t="s">
        <v>153</v>
      </c>
      <c r="B11" s="154" t="s">
        <v>154</v>
      </c>
      <c r="C11" s="12" t="s">
        <v>160</v>
      </c>
      <c r="D11" s="12"/>
      <c r="E11" s="13">
        <v>108</v>
      </c>
      <c r="F11" s="13">
        <v>0</v>
      </c>
      <c r="G11" s="13">
        <f t="shared" si="4"/>
        <v>108</v>
      </c>
      <c r="H11" s="40"/>
      <c r="I11" s="160"/>
      <c r="J11" s="205"/>
      <c r="K11" s="205"/>
      <c r="L11" s="222"/>
      <c r="M11" s="50"/>
      <c r="N11" s="246">
        <v>38</v>
      </c>
      <c r="O11" s="330"/>
      <c r="P11" s="302">
        <v>34</v>
      </c>
      <c r="Q11" s="338"/>
      <c r="R11" s="315">
        <v>36</v>
      </c>
      <c r="S11" s="363"/>
      <c r="T11" s="314"/>
      <c r="U11" s="159"/>
      <c r="V11" s="323"/>
      <c r="W11" s="298"/>
      <c r="X11" s="140"/>
      <c r="Y11" s="60"/>
    </row>
    <row r="12" spans="1:27" x14ac:dyDescent="0.25">
      <c r="A12" s="154" t="s">
        <v>156</v>
      </c>
      <c r="B12" s="154" t="s">
        <v>157</v>
      </c>
      <c r="C12" s="12" t="s">
        <v>160</v>
      </c>
      <c r="D12" s="12"/>
      <c r="E12" s="257">
        <v>144</v>
      </c>
      <c r="F12" s="13">
        <v>0</v>
      </c>
      <c r="G12" s="13">
        <f t="shared" si="4"/>
        <v>144</v>
      </c>
      <c r="H12" s="40"/>
      <c r="I12" s="160"/>
      <c r="J12" s="205"/>
      <c r="K12" s="205"/>
      <c r="L12" s="222"/>
      <c r="M12" s="50"/>
      <c r="N12" s="246">
        <v>38</v>
      </c>
      <c r="O12" s="330"/>
      <c r="P12" s="302">
        <v>34</v>
      </c>
      <c r="Q12" s="338"/>
      <c r="R12" s="316">
        <v>28</v>
      </c>
      <c r="S12" s="386"/>
      <c r="T12" s="360">
        <v>44</v>
      </c>
      <c r="U12" s="247"/>
      <c r="V12" s="314"/>
      <c r="W12" s="275"/>
      <c r="X12" s="140"/>
      <c r="Y12" s="60"/>
    </row>
    <row r="13" spans="1:27" x14ac:dyDescent="0.25">
      <c r="A13" s="154" t="s">
        <v>158</v>
      </c>
      <c r="B13" s="155" t="s">
        <v>159</v>
      </c>
      <c r="C13" s="12"/>
      <c r="D13" s="12" t="s">
        <v>177</v>
      </c>
      <c r="E13" s="257">
        <v>232</v>
      </c>
      <c r="F13" s="13">
        <v>0</v>
      </c>
      <c r="G13" s="13">
        <f t="shared" si="4"/>
        <v>232</v>
      </c>
      <c r="H13" s="40"/>
      <c r="I13" s="160"/>
      <c r="J13" s="205"/>
      <c r="K13" s="287">
        <v>6</v>
      </c>
      <c r="L13" s="55"/>
      <c r="M13" s="287">
        <v>6</v>
      </c>
      <c r="N13" s="237">
        <v>60</v>
      </c>
      <c r="O13" s="331"/>
      <c r="P13" s="303">
        <v>64</v>
      </c>
      <c r="Q13" s="337"/>
      <c r="R13" s="281">
        <v>36</v>
      </c>
      <c r="S13" s="325"/>
      <c r="T13" s="357">
        <v>72</v>
      </c>
      <c r="U13" s="159"/>
      <c r="V13" s="323"/>
      <c r="W13" s="298"/>
      <c r="X13" s="140"/>
      <c r="Y13" s="60"/>
    </row>
    <row r="14" spans="1:27" x14ac:dyDescent="0.25">
      <c r="A14" s="154" t="s">
        <v>161</v>
      </c>
      <c r="B14" s="154" t="s">
        <v>162</v>
      </c>
      <c r="C14" s="12" t="s">
        <v>160</v>
      </c>
      <c r="D14" s="12"/>
      <c r="E14" s="257">
        <v>108</v>
      </c>
      <c r="F14" s="13">
        <v>0</v>
      </c>
      <c r="G14" s="13">
        <f t="shared" si="4"/>
        <v>108</v>
      </c>
      <c r="H14" s="40"/>
      <c r="I14" s="160"/>
      <c r="J14" s="205"/>
      <c r="K14" s="205"/>
      <c r="L14" s="55"/>
      <c r="M14" s="50"/>
      <c r="N14" s="246">
        <v>60</v>
      </c>
      <c r="O14" s="330"/>
      <c r="P14" s="304">
        <v>48</v>
      </c>
      <c r="Q14" s="338"/>
      <c r="R14" s="317"/>
      <c r="S14" s="362"/>
      <c r="T14" s="314"/>
      <c r="U14" s="159"/>
      <c r="V14" s="323"/>
      <c r="W14" s="298"/>
      <c r="X14" s="140"/>
      <c r="Y14" s="60"/>
    </row>
    <row r="15" spans="1:27" x14ac:dyDescent="0.25">
      <c r="A15" s="154" t="s">
        <v>163</v>
      </c>
      <c r="B15" s="154" t="s">
        <v>164</v>
      </c>
      <c r="C15" s="12" t="s">
        <v>160</v>
      </c>
      <c r="D15" s="12"/>
      <c r="E15" s="257">
        <v>136</v>
      </c>
      <c r="F15" s="13">
        <v>0</v>
      </c>
      <c r="G15" s="13">
        <f t="shared" si="4"/>
        <v>136</v>
      </c>
      <c r="H15" s="40"/>
      <c r="I15" s="160"/>
      <c r="J15" s="205"/>
      <c r="K15" s="205"/>
      <c r="L15" s="55"/>
      <c r="M15" s="50"/>
      <c r="N15" s="246">
        <v>54</v>
      </c>
      <c r="O15" s="330"/>
      <c r="P15" s="302">
        <v>42</v>
      </c>
      <c r="Q15" s="338"/>
      <c r="R15" s="318">
        <v>40</v>
      </c>
      <c r="S15" s="409"/>
      <c r="T15" s="361"/>
      <c r="U15" s="247"/>
      <c r="V15" s="323"/>
      <c r="W15" s="298"/>
      <c r="X15" s="140"/>
      <c r="Y15" s="60"/>
    </row>
    <row r="16" spans="1:27" x14ac:dyDescent="0.25">
      <c r="A16" s="154" t="s">
        <v>165</v>
      </c>
      <c r="B16" s="154" t="s">
        <v>166</v>
      </c>
      <c r="C16" s="12" t="s">
        <v>160</v>
      </c>
      <c r="D16" s="12"/>
      <c r="E16" s="257">
        <v>108</v>
      </c>
      <c r="F16" s="13"/>
      <c r="G16" s="13">
        <f t="shared" si="4"/>
        <v>108</v>
      </c>
      <c r="H16" s="40"/>
      <c r="I16" s="160"/>
      <c r="J16" s="205"/>
      <c r="K16" s="222"/>
      <c r="L16" s="55"/>
      <c r="M16" s="50"/>
      <c r="N16" s="246">
        <v>36</v>
      </c>
      <c r="O16" s="330"/>
      <c r="P16" s="302">
        <v>36</v>
      </c>
      <c r="Q16" s="338"/>
      <c r="R16" s="315">
        <v>36</v>
      </c>
      <c r="S16" s="363"/>
      <c r="T16" s="314"/>
      <c r="U16" s="159"/>
      <c r="V16" s="323"/>
      <c r="W16" s="410" t="s">
        <v>375</v>
      </c>
      <c r="X16" s="140"/>
      <c r="Y16" s="60"/>
    </row>
    <row r="17" spans="1:26" x14ac:dyDescent="0.25">
      <c r="A17" s="154" t="s">
        <v>167</v>
      </c>
      <c r="B17" s="154" t="s">
        <v>168</v>
      </c>
      <c r="C17" s="212" t="s">
        <v>160</v>
      </c>
      <c r="D17" s="208"/>
      <c r="E17" s="257">
        <v>72</v>
      </c>
      <c r="F17" s="19">
        <v>0</v>
      </c>
      <c r="G17" s="13">
        <f t="shared" si="4"/>
        <v>72</v>
      </c>
      <c r="H17" s="156"/>
      <c r="I17" s="168"/>
      <c r="J17" s="62"/>
      <c r="K17" s="62"/>
      <c r="L17" s="61"/>
      <c r="M17" s="63"/>
      <c r="N17" s="413"/>
      <c r="O17" s="330"/>
      <c r="P17" s="302">
        <v>36</v>
      </c>
      <c r="Q17" s="338"/>
      <c r="R17" s="304">
        <v>36</v>
      </c>
      <c r="S17" s="363"/>
      <c r="T17" s="321"/>
      <c r="U17" s="169"/>
      <c r="V17" s="321"/>
      <c r="W17" s="296"/>
      <c r="X17" s="374"/>
      <c r="Y17" s="66"/>
    </row>
    <row r="18" spans="1:26" x14ac:dyDescent="0.25">
      <c r="A18" s="154" t="s">
        <v>169</v>
      </c>
      <c r="B18" s="154" t="s">
        <v>170</v>
      </c>
      <c r="C18" s="12" t="s">
        <v>160</v>
      </c>
      <c r="D18" s="208"/>
      <c r="E18" s="257">
        <v>108</v>
      </c>
      <c r="F18" s="19">
        <v>0</v>
      </c>
      <c r="G18" s="13">
        <f t="shared" si="4"/>
        <v>108</v>
      </c>
      <c r="H18" s="156"/>
      <c r="I18" s="168"/>
      <c r="J18" s="62"/>
      <c r="K18" s="62"/>
      <c r="L18" s="61"/>
      <c r="M18" s="63"/>
      <c r="N18" s="246">
        <v>60</v>
      </c>
      <c r="O18" s="330"/>
      <c r="P18" s="304">
        <v>48</v>
      </c>
      <c r="Q18" s="338"/>
      <c r="R18" s="319"/>
      <c r="S18" s="362"/>
      <c r="T18" s="321"/>
      <c r="U18" s="169"/>
      <c r="V18" s="321"/>
      <c r="W18" s="296"/>
      <c r="X18" s="374"/>
      <c r="Y18" s="66"/>
    </row>
    <row r="19" spans="1:26" x14ac:dyDescent="0.25">
      <c r="A19" s="154" t="s">
        <v>171</v>
      </c>
      <c r="B19" s="154" t="s">
        <v>172</v>
      </c>
      <c r="C19" s="12"/>
      <c r="D19" s="12" t="s">
        <v>177</v>
      </c>
      <c r="E19" s="13">
        <v>144</v>
      </c>
      <c r="F19" s="19">
        <v>0</v>
      </c>
      <c r="G19" s="13">
        <f t="shared" si="4"/>
        <v>144</v>
      </c>
      <c r="H19" s="156"/>
      <c r="I19" s="168"/>
      <c r="J19" s="62"/>
      <c r="K19" s="288">
        <v>6</v>
      </c>
      <c r="L19" s="61"/>
      <c r="M19" s="288">
        <v>6</v>
      </c>
      <c r="N19" s="246">
        <v>48</v>
      </c>
      <c r="O19" s="330"/>
      <c r="P19" s="302">
        <v>60</v>
      </c>
      <c r="Q19" s="338"/>
      <c r="R19" s="320">
        <v>36</v>
      </c>
      <c r="S19" s="363"/>
      <c r="T19" s="361"/>
      <c r="U19" s="358"/>
      <c r="V19" s="321"/>
      <c r="W19" s="296"/>
      <c r="X19" s="374"/>
      <c r="Y19" s="66"/>
    </row>
    <row r="20" spans="1:26" x14ac:dyDescent="0.25">
      <c r="A20" s="154" t="s">
        <v>173</v>
      </c>
      <c r="B20" s="154" t="s">
        <v>174</v>
      </c>
      <c r="C20" s="12" t="s">
        <v>160</v>
      </c>
      <c r="D20" s="208"/>
      <c r="E20" s="13">
        <v>72</v>
      </c>
      <c r="F20" s="19">
        <v>0</v>
      </c>
      <c r="G20" s="13">
        <f t="shared" si="4"/>
        <v>72</v>
      </c>
      <c r="H20" s="156"/>
      <c r="I20" s="168"/>
      <c r="J20" s="62"/>
      <c r="K20" s="62"/>
      <c r="L20" s="62"/>
      <c r="M20" s="63"/>
      <c r="N20" s="237">
        <v>36</v>
      </c>
      <c r="O20" s="331"/>
      <c r="P20" s="305">
        <v>36</v>
      </c>
      <c r="Q20" s="337"/>
      <c r="R20" s="314"/>
      <c r="S20" s="325"/>
      <c r="T20" s="314"/>
      <c r="U20" s="169"/>
      <c r="V20" s="321"/>
      <c r="W20" s="296"/>
      <c r="X20" s="374"/>
      <c r="Y20" s="66"/>
    </row>
    <row r="21" spans="1:26" x14ac:dyDescent="0.25">
      <c r="A21" s="154" t="s">
        <v>175</v>
      </c>
      <c r="B21" s="154" t="s">
        <v>176</v>
      </c>
      <c r="C21" s="12" t="s">
        <v>160</v>
      </c>
      <c r="D21" s="12"/>
      <c r="E21" s="13">
        <v>72</v>
      </c>
      <c r="F21" s="19">
        <v>0</v>
      </c>
      <c r="G21" s="13">
        <f t="shared" si="4"/>
        <v>72</v>
      </c>
      <c r="H21" s="156"/>
      <c r="I21" s="168"/>
      <c r="J21" s="62"/>
      <c r="K21" s="62"/>
      <c r="L21" s="62"/>
      <c r="M21" s="63"/>
      <c r="N21" s="237">
        <v>36</v>
      </c>
      <c r="O21" s="331"/>
      <c r="P21" s="305">
        <v>36</v>
      </c>
      <c r="Q21" s="337"/>
      <c r="R21" s="321"/>
      <c r="S21" s="365"/>
      <c r="T21" s="321"/>
      <c r="U21" s="169"/>
      <c r="V21" s="321"/>
      <c r="W21" s="296"/>
      <c r="X21" s="374"/>
      <c r="Y21" s="66"/>
    </row>
    <row r="22" spans="1:26" x14ac:dyDescent="0.25">
      <c r="A22" s="154" t="s">
        <v>178</v>
      </c>
      <c r="B22" s="154" t="s">
        <v>366</v>
      </c>
      <c r="C22" s="12" t="s">
        <v>160</v>
      </c>
      <c r="D22" s="208"/>
      <c r="E22" s="13">
        <v>68</v>
      </c>
      <c r="F22" s="19">
        <v>0</v>
      </c>
      <c r="G22" s="13">
        <f t="shared" si="4"/>
        <v>68</v>
      </c>
      <c r="H22" s="156"/>
      <c r="I22" s="168"/>
      <c r="J22" s="62"/>
      <c r="K22" s="62"/>
      <c r="L22" s="62"/>
      <c r="M22" s="63"/>
      <c r="N22" s="237">
        <v>34</v>
      </c>
      <c r="O22" s="331"/>
      <c r="P22" s="305">
        <v>34</v>
      </c>
      <c r="Q22" s="337"/>
      <c r="R22" s="321"/>
      <c r="S22" s="365"/>
      <c r="T22" s="321"/>
      <c r="U22" s="169"/>
      <c r="V22" s="321"/>
      <c r="W22" s="296"/>
      <c r="X22" s="374"/>
      <c r="Y22" s="66"/>
    </row>
    <row r="23" spans="1:26" ht="15.75" thickBot="1" x14ac:dyDescent="0.3">
      <c r="A23" s="157" t="s">
        <v>180</v>
      </c>
      <c r="B23" s="157" t="s">
        <v>181</v>
      </c>
      <c r="C23" s="245" t="s">
        <v>368</v>
      </c>
      <c r="D23" s="208"/>
      <c r="E23" s="13">
        <v>32</v>
      </c>
      <c r="F23" s="19">
        <v>0</v>
      </c>
      <c r="G23" s="19">
        <f t="shared" si="4"/>
        <v>32</v>
      </c>
      <c r="H23" s="156"/>
      <c r="I23" s="168"/>
      <c r="J23" s="62"/>
      <c r="K23" s="62"/>
      <c r="L23" s="62"/>
      <c r="M23" s="63"/>
      <c r="N23" s="276"/>
      <c r="O23" s="293"/>
      <c r="P23" s="306"/>
      <c r="Q23" s="339"/>
      <c r="R23" s="322"/>
      <c r="S23" s="366"/>
      <c r="T23" s="364">
        <v>32</v>
      </c>
      <c r="U23" s="370"/>
      <c r="V23" s="321"/>
      <c r="W23" s="296"/>
      <c r="X23" s="374"/>
      <c r="Y23" s="375"/>
    </row>
    <row r="24" spans="1:26" ht="15.75" thickBot="1" x14ac:dyDescent="0.3">
      <c r="A24" s="26" t="s">
        <v>196</v>
      </c>
      <c r="B24" s="27" t="s">
        <v>197</v>
      </c>
      <c r="C24" s="28" t="s">
        <v>198</v>
      </c>
      <c r="D24" s="6" t="s">
        <v>199</v>
      </c>
      <c r="E24" s="6">
        <f t="shared" ref="E24:X24" si="5">SUM(E25:E39)</f>
        <v>726</v>
      </c>
      <c r="F24" s="6">
        <f t="shared" si="5"/>
        <v>44</v>
      </c>
      <c r="G24" s="6">
        <f t="shared" si="5"/>
        <v>682</v>
      </c>
      <c r="H24" s="6">
        <f t="shared" si="5"/>
        <v>386</v>
      </c>
      <c r="I24" s="28">
        <f t="shared" si="5"/>
        <v>302</v>
      </c>
      <c r="J24" s="28">
        <f t="shared" si="5"/>
        <v>0</v>
      </c>
      <c r="K24" s="28">
        <f>SUM(K25:K39)</f>
        <v>6</v>
      </c>
      <c r="L24" s="28">
        <f t="shared" si="5"/>
        <v>0</v>
      </c>
      <c r="M24" s="28">
        <f t="shared" si="5"/>
        <v>6</v>
      </c>
      <c r="N24" s="313">
        <f t="shared" si="5"/>
        <v>76</v>
      </c>
      <c r="O24" s="307">
        <f>SUM(O25:O39)</f>
        <v>4</v>
      </c>
      <c r="P24" s="67">
        <f t="shared" si="5"/>
        <v>196</v>
      </c>
      <c r="Q24" s="68">
        <f>SUM(Q25:Q39)</f>
        <v>10</v>
      </c>
      <c r="R24" s="256">
        <f t="shared" si="5"/>
        <v>30</v>
      </c>
      <c r="S24" s="307">
        <f>SUM(S25:S39)</f>
        <v>2</v>
      </c>
      <c r="T24" s="44">
        <f t="shared" si="5"/>
        <v>138</v>
      </c>
      <c r="U24" s="307">
        <f>SUM(U25:U39)</f>
        <v>10</v>
      </c>
      <c r="V24" s="44">
        <f t="shared" si="5"/>
        <v>136</v>
      </c>
      <c r="W24" s="307">
        <f>SUM(W25:W39)</f>
        <v>4</v>
      </c>
      <c r="X24" s="377">
        <f t="shared" si="5"/>
        <v>150</v>
      </c>
      <c r="Y24" s="380">
        <f>SUM(Y25:Y39)</f>
        <v>14</v>
      </c>
      <c r="Z24" s="379"/>
    </row>
    <row r="25" spans="1:26" ht="24" x14ac:dyDescent="0.25">
      <c r="A25" s="21" t="s">
        <v>201</v>
      </c>
      <c r="B25" s="29" t="s">
        <v>202</v>
      </c>
      <c r="C25" s="12" t="s">
        <v>182</v>
      </c>
      <c r="D25" s="29"/>
      <c r="E25" s="209">
        <f t="shared" ref="E25:E38" si="6">SUM(F25:G25)</f>
        <v>72</v>
      </c>
      <c r="F25" s="209">
        <v>4</v>
      </c>
      <c r="G25" s="209">
        <v>68</v>
      </c>
      <c r="H25" s="209">
        <v>42</v>
      </c>
      <c r="I25" s="69">
        <v>26</v>
      </c>
      <c r="J25" s="69"/>
      <c r="K25" s="69"/>
      <c r="L25" s="69"/>
      <c r="M25" s="70"/>
      <c r="N25" s="241"/>
      <c r="O25" s="327"/>
      <c r="P25" s="308">
        <v>72</v>
      </c>
      <c r="Q25" s="371">
        <v>4</v>
      </c>
      <c r="R25" s="333"/>
      <c r="S25" s="367"/>
      <c r="T25" s="333"/>
      <c r="U25" s="242"/>
      <c r="V25" s="333"/>
      <c r="W25" s="327"/>
      <c r="X25" s="328"/>
      <c r="Y25" s="376"/>
    </row>
    <row r="26" spans="1:26" ht="24" x14ac:dyDescent="0.25">
      <c r="A26" s="11" t="s">
        <v>203</v>
      </c>
      <c r="B26" s="14" t="s">
        <v>204</v>
      </c>
      <c r="C26" s="12" t="s">
        <v>182</v>
      </c>
      <c r="D26" s="14"/>
      <c r="E26" s="209">
        <f t="shared" si="6"/>
        <v>50</v>
      </c>
      <c r="F26" s="13">
        <v>4</v>
      </c>
      <c r="G26" s="13">
        <v>46</v>
      </c>
      <c r="H26" s="13">
        <v>30</v>
      </c>
      <c r="I26" s="205">
        <v>16</v>
      </c>
      <c r="J26" s="205"/>
      <c r="K26" s="205"/>
      <c r="L26" s="222"/>
      <c r="M26" s="50"/>
      <c r="N26" s="180"/>
      <c r="O26" s="294"/>
      <c r="P26" s="309">
        <v>50</v>
      </c>
      <c r="Q26" s="372">
        <v>4</v>
      </c>
      <c r="R26" s="314"/>
      <c r="S26" s="325"/>
      <c r="T26" s="314"/>
      <c r="U26" s="159"/>
      <c r="V26" s="314"/>
      <c r="W26" s="275"/>
      <c r="X26" s="258"/>
      <c r="Y26" s="159"/>
    </row>
    <row r="27" spans="1:26" ht="24" x14ac:dyDescent="0.25">
      <c r="A27" s="11" t="s">
        <v>205</v>
      </c>
      <c r="B27" s="14" t="s">
        <v>206</v>
      </c>
      <c r="C27" s="14"/>
      <c r="D27" s="12" t="s">
        <v>177</v>
      </c>
      <c r="E27" s="209">
        <f t="shared" si="6"/>
        <v>82</v>
      </c>
      <c r="F27" s="13">
        <v>6</v>
      </c>
      <c r="G27" s="13">
        <v>76</v>
      </c>
      <c r="H27" s="13">
        <v>52</v>
      </c>
      <c r="I27" s="205">
        <v>24</v>
      </c>
      <c r="J27" s="205"/>
      <c r="K27" s="250">
        <v>6</v>
      </c>
      <c r="L27" s="55"/>
      <c r="M27" s="250">
        <v>6</v>
      </c>
      <c r="N27" s="243"/>
      <c r="O27" s="295"/>
      <c r="P27" s="310"/>
      <c r="Q27" s="181"/>
      <c r="R27" s="334">
        <v>30</v>
      </c>
      <c r="S27" s="382">
        <v>2</v>
      </c>
      <c r="T27" s="357">
        <v>52</v>
      </c>
      <c r="U27" s="381">
        <v>4</v>
      </c>
      <c r="V27" s="314"/>
      <c r="W27" s="275"/>
      <c r="X27" s="258"/>
      <c r="Y27" s="159"/>
    </row>
    <row r="28" spans="1:26" ht="24" x14ac:dyDescent="0.25">
      <c r="A28" s="11" t="s">
        <v>207</v>
      </c>
      <c r="B28" s="14" t="s">
        <v>208</v>
      </c>
      <c r="C28" s="12" t="s">
        <v>160</v>
      </c>
      <c r="D28" s="14"/>
      <c r="E28" s="209">
        <f t="shared" si="6"/>
        <v>50</v>
      </c>
      <c r="F28" s="13">
        <v>2</v>
      </c>
      <c r="G28" s="13">
        <v>48</v>
      </c>
      <c r="H28" s="13">
        <v>40</v>
      </c>
      <c r="I28" s="205">
        <v>8</v>
      </c>
      <c r="J28" s="205"/>
      <c r="K28" s="205"/>
      <c r="L28" s="222"/>
      <c r="M28" s="50"/>
      <c r="N28" s="165"/>
      <c r="O28" s="275"/>
      <c r="P28" s="258"/>
      <c r="Q28" s="159"/>
      <c r="R28" s="314"/>
      <c r="S28" s="325"/>
      <c r="T28" s="314"/>
      <c r="U28" s="159"/>
      <c r="V28" s="334">
        <v>24</v>
      </c>
      <c r="W28" s="275"/>
      <c r="X28" s="283">
        <v>26</v>
      </c>
      <c r="Y28" s="381">
        <v>2</v>
      </c>
    </row>
    <row r="29" spans="1:26" x14ac:dyDescent="0.25">
      <c r="A29" s="11" t="s">
        <v>209</v>
      </c>
      <c r="B29" s="11" t="s">
        <v>210</v>
      </c>
      <c r="C29" s="12" t="s">
        <v>182</v>
      </c>
      <c r="D29" s="11"/>
      <c r="E29" s="209">
        <f t="shared" si="6"/>
        <v>48</v>
      </c>
      <c r="F29" s="13">
        <v>4</v>
      </c>
      <c r="G29" s="13">
        <v>44</v>
      </c>
      <c r="H29" s="13">
        <v>28</v>
      </c>
      <c r="I29" s="205">
        <v>16</v>
      </c>
      <c r="J29" s="205"/>
      <c r="K29" s="205"/>
      <c r="L29" s="222"/>
      <c r="M29" s="50"/>
      <c r="N29" s="165"/>
      <c r="O29" s="275"/>
      <c r="P29" s="258"/>
      <c r="Q29" s="159"/>
      <c r="R29" s="314"/>
      <c r="S29" s="325"/>
      <c r="T29" s="349">
        <v>48</v>
      </c>
      <c r="U29" s="381">
        <v>4</v>
      </c>
      <c r="V29" s="314"/>
      <c r="W29" s="275"/>
      <c r="X29" s="258"/>
      <c r="Y29" s="159"/>
    </row>
    <row r="30" spans="1:26" x14ac:dyDescent="0.25">
      <c r="A30" s="11" t="s">
        <v>211</v>
      </c>
      <c r="B30" s="11" t="s">
        <v>212</v>
      </c>
      <c r="C30" s="12" t="s">
        <v>160</v>
      </c>
      <c r="D30" s="11"/>
      <c r="E30" s="209">
        <f t="shared" si="6"/>
        <v>52</v>
      </c>
      <c r="F30" s="13">
        <v>2</v>
      </c>
      <c r="G30" s="13">
        <v>50</v>
      </c>
      <c r="H30" s="13">
        <v>40</v>
      </c>
      <c r="I30" s="205">
        <v>10</v>
      </c>
      <c r="J30" s="205"/>
      <c r="K30" s="205"/>
      <c r="L30" s="222"/>
      <c r="M30" s="50"/>
      <c r="N30" s="165"/>
      <c r="O30" s="275"/>
      <c r="P30" s="258"/>
      <c r="Q30" s="159"/>
      <c r="R30" s="314"/>
      <c r="S30" s="325"/>
      <c r="T30" s="314"/>
      <c r="U30" s="159"/>
      <c r="V30" s="334">
        <v>24</v>
      </c>
      <c r="W30" s="275"/>
      <c r="X30" s="283">
        <v>28</v>
      </c>
      <c r="Y30" s="381">
        <v>2</v>
      </c>
    </row>
    <row r="31" spans="1:26" ht="24" x14ac:dyDescent="0.25">
      <c r="A31" s="11" t="s">
        <v>213</v>
      </c>
      <c r="B31" s="14" t="s">
        <v>214</v>
      </c>
      <c r="C31" s="12" t="s">
        <v>160</v>
      </c>
      <c r="D31" s="14"/>
      <c r="E31" s="209">
        <f t="shared" si="6"/>
        <v>62</v>
      </c>
      <c r="F31" s="13">
        <v>4</v>
      </c>
      <c r="G31" s="13">
        <v>58</v>
      </c>
      <c r="H31" s="13">
        <v>0</v>
      </c>
      <c r="I31" s="205">
        <v>58</v>
      </c>
      <c r="J31" s="205"/>
      <c r="K31" s="205"/>
      <c r="L31" s="222"/>
      <c r="M31" s="50"/>
      <c r="N31" s="165"/>
      <c r="O31" s="275"/>
      <c r="P31" s="258"/>
      <c r="Q31" s="159"/>
      <c r="R31" s="314"/>
      <c r="S31" s="325"/>
      <c r="T31" s="314"/>
      <c r="U31" s="159"/>
      <c r="V31" s="334">
        <v>30</v>
      </c>
      <c r="W31" s="385">
        <v>2</v>
      </c>
      <c r="X31" s="283">
        <v>32</v>
      </c>
      <c r="Y31" s="381">
        <v>2</v>
      </c>
    </row>
    <row r="32" spans="1:26" x14ac:dyDescent="0.25">
      <c r="A32" s="11" t="s">
        <v>215</v>
      </c>
      <c r="B32" s="11" t="s">
        <v>216</v>
      </c>
      <c r="C32" s="12" t="s">
        <v>182</v>
      </c>
      <c r="D32" s="11"/>
      <c r="E32" s="260">
        <f t="shared" si="6"/>
        <v>38</v>
      </c>
      <c r="F32" s="13">
        <v>2</v>
      </c>
      <c r="G32" s="13">
        <v>36</v>
      </c>
      <c r="H32" s="13">
        <v>18</v>
      </c>
      <c r="I32" s="205">
        <v>18</v>
      </c>
      <c r="J32" s="205"/>
      <c r="K32" s="205"/>
      <c r="L32" s="222"/>
      <c r="M32" s="50"/>
      <c r="N32" s="165"/>
      <c r="O32" s="275"/>
      <c r="P32" s="258"/>
      <c r="Q32" s="159"/>
      <c r="R32" s="314"/>
      <c r="S32" s="325"/>
      <c r="T32" s="349">
        <v>38</v>
      </c>
      <c r="U32" s="381">
        <v>2</v>
      </c>
      <c r="V32" s="314"/>
      <c r="W32" s="275"/>
      <c r="X32" s="258"/>
      <c r="Y32" s="159"/>
    </row>
    <row r="33" spans="1:28" x14ac:dyDescent="0.25">
      <c r="A33" s="11" t="s">
        <v>217</v>
      </c>
      <c r="B33" s="11" t="s">
        <v>176</v>
      </c>
      <c r="C33" s="16" t="s">
        <v>218</v>
      </c>
      <c r="D33" s="11"/>
      <c r="E33" s="260">
        <f t="shared" si="6"/>
        <v>46</v>
      </c>
      <c r="F33" s="13">
        <v>6</v>
      </c>
      <c r="G33" s="13">
        <v>40</v>
      </c>
      <c r="H33" s="13">
        <v>0</v>
      </c>
      <c r="I33" s="205">
        <v>66</v>
      </c>
      <c r="J33" s="205"/>
      <c r="K33" s="205"/>
      <c r="L33" s="222"/>
      <c r="M33" s="50"/>
      <c r="N33" s="165"/>
      <c r="O33" s="275"/>
      <c r="P33" s="258"/>
      <c r="Q33" s="159"/>
      <c r="R33" s="314"/>
      <c r="S33" s="325"/>
      <c r="T33" s="314"/>
      <c r="U33" s="159"/>
      <c r="V33" s="334">
        <v>22</v>
      </c>
      <c r="W33" s="385">
        <v>2</v>
      </c>
      <c r="X33" s="283">
        <v>24</v>
      </c>
      <c r="Y33" s="381">
        <v>4</v>
      </c>
    </row>
    <row r="34" spans="1:28" x14ac:dyDescent="0.25">
      <c r="A34" s="259" t="s">
        <v>219</v>
      </c>
      <c r="B34" s="259" t="s">
        <v>220</v>
      </c>
      <c r="C34" s="257" t="s">
        <v>182</v>
      </c>
      <c r="D34" s="257"/>
      <c r="E34" s="260">
        <f t="shared" si="6"/>
        <v>38</v>
      </c>
      <c r="F34" s="257">
        <v>2</v>
      </c>
      <c r="G34" s="257">
        <v>36</v>
      </c>
      <c r="H34" s="257">
        <v>26</v>
      </c>
      <c r="I34" s="50">
        <v>10</v>
      </c>
      <c r="J34" s="50"/>
      <c r="K34" s="50"/>
      <c r="L34" s="50"/>
      <c r="M34" s="50"/>
      <c r="N34" s="76">
        <v>38</v>
      </c>
      <c r="O34" s="411">
        <v>2</v>
      </c>
      <c r="P34" s="325"/>
      <c r="Q34" s="159"/>
      <c r="R34" s="314"/>
      <c r="S34" s="325"/>
      <c r="T34" s="314"/>
      <c r="U34" s="159"/>
      <c r="V34" s="314"/>
      <c r="W34" s="275"/>
      <c r="X34" s="258"/>
      <c r="Y34" s="159"/>
    </row>
    <row r="35" spans="1:28" x14ac:dyDescent="0.25">
      <c r="A35" s="259" t="s">
        <v>221</v>
      </c>
      <c r="B35" s="17" t="s">
        <v>195</v>
      </c>
      <c r="C35" s="408" t="s">
        <v>374</v>
      </c>
      <c r="D35" s="257"/>
      <c r="E35" s="260">
        <v>36</v>
      </c>
      <c r="F35" s="257">
        <v>0</v>
      </c>
      <c r="G35" s="257">
        <v>36</v>
      </c>
      <c r="H35" s="257"/>
      <c r="I35" s="50"/>
      <c r="J35" s="50"/>
      <c r="K35" s="50"/>
      <c r="L35" s="50"/>
      <c r="M35" s="50"/>
      <c r="N35" s="244"/>
      <c r="O35" s="326"/>
      <c r="P35" s="50">
        <v>36</v>
      </c>
      <c r="Q35" s="159"/>
      <c r="R35" s="314"/>
      <c r="S35" s="325"/>
      <c r="T35" s="314"/>
      <c r="U35" s="159"/>
      <c r="V35" s="314"/>
      <c r="W35" s="275"/>
      <c r="X35" s="258"/>
      <c r="Y35" s="159"/>
    </row>
    <row r="36" spans="1:28" x14ac:dyDescent="0.25">
      <c r="A36" s="259" t="s">
        <v>223</v>
      </c>
      <c r="B36" s="259" t="s">
        <v>226</v>
      </c>
      <c r="C36" s="257" t="s">
        <v>182</v>
      </c>
      <c r="D36" s="257"/>
      <c r="E36" s="260">
        <f t="shared" si="6"/>
        <v>38</v>
      </c>
      <c r="F36" s="257">
        <v>2</v>
      </c>
      <c r="G36" s="257">
        <v>36</v>
      </c>
      <c r="H36" s="257">
        <v>26</v>
      </c>
      <c r="I36" s="50">
        <v>10</v>
      </c>
      <c r="J36" s="50"/>
      <c r="K36" s="50"/>
      <c r="L36" s="50"/>
      <c r="M36" s="50"/>
      <c r="N36" s="165"/>
      <c r="O36" s="275"/>
      <c r="P36" s="283">
        <v>38</v>
      </c>
      <c r="Q36" s="381">
        <v>2</v>
      </c>
      <c r="R36" s="314"/>
      <c r="S36" s="325"/>
      <c r="T36" s="314"/>
      <c r="U36" s="159"/>
      <c r="V36" s="314"/>
      <c r="W36" s="275"/>
      <c r="X36" s="258"/>
      <c r="Y36" s="159"/>
    </row>
    <row r="37" spans="1:28" x14ac:dyDescent="0.25">
      <c r="A37" s="259" t="s">
        <v>225</v>
      </c>
      <c r="B37" s="261" t="s">
        <v>228</v>
      </c>
      <c r="C37" s="257" t="s">
        <v>182</v>
      </c>
      <c r="D37" s="257"/>
      <c r="E37" s="260">
        <f t="shared" si="6"/>
        <v>38</v>
      </c>
      <c r="F37" s="257">
        <v>2</v>
      </c>
      <c r="G37" s="257">
        <v>36</v>
      </c>
      <c r="H37" s="257">
        <v>26</v>
      </c>
      <c r="I37" s="50">
        <v>10</v>
      </c>
      <c r="J37" s="50"/>
      <c r="K37" s="50"/>
      <c r="L37" s="50"/>
      <c r="M37" s="268"/>
      <c r="N37" s="272">
        <v>38</v>
      </c>
      <c r="O37" s="382">
        <v>2</v>
      </c>
      <c r="P37" s="258"/>
      <c r="Q37" s="159"/>
      <c r="R37" s="314"/>
      <c r="S37" s="325"/>
      <c r="T37" s="314"/>
      <c r="U37" s="159"/>
      <c r="V37" s="314"/>
      <c r="W37" s="275"/>
      <c r="X37" s="258"/>
      <c r="Y37" s="159"/>
    </row>
    <row r="38" spans="1:28" ht="24" x14ac:dyDescent="0.25">
      <c r="A38" s="259" t="s">
        <v>227</v>
      </c>
      <c r="B38" s="262" t="s">
        <v>230</v>
      </c>
      <c r="C38" s="225" t="s">
        <v>160</v>
      </c>
      <c r="D38" s="257"/>
      <c r="E38" s="260">
        <f t="shared" si="6"/>
        <v>38</v>
      </c>
      <c r="F38" s="257">
        <v>2</v>
      </c>
      <c r="G38" s="257">
        <v>36</v>
      </c>
      <c r="H38" s="257">
        <v>16</v>
      </c>
      <c r="I38" s="50">
        <v>20</v>
      </c>
      <c r="J38" s="50"/>
      <c r="K38" s="50"/>
      <c r="L38" s="50"/>
      <c r="M38" s="50"/>
      <c r="N38" s="165"/>
      <c r="O38" s="275"/>
      <c r="P38" s="258"/>
      <c r="Q38" s="159"/>
      <c r="R38" s="314"/>
      <c r="S38" s="325"/>
      <c r="T38" s="314"/>
      <c r="U38" s="159"/>
      <c r="V38" s="252">
        <v>18</v>
      </c>
      <c r="W38" s="275"/>
      <c r="X38" s="283">
        <v>20</v>
      </c>
      <c r="Y38" s="381">
        <v>2</v>
      </c>
    </row>
    <row r="39" spans="1:28" ht="24.75" thickBot="1" x14ac:dyDescent="0.3">
      <c r="A39" s="263" t="s">
        <v>229</v>
      </c>
      <c r="B39" s="264" t="s">
        <v>232</v>
      </c>
      <c r="C39" s="265" t="s">
        <v>160</v>
      </c>
      <c r="D39" s="266"/>
      <c r="E39" s="260">
        <f>SUM(F39:G39)</f>
        <v>38</v>
      </c>
      <c r="F39" s="267">
        <v>2</v>
      </c>
      <c r="G39" s="267">
        <v>36</v>
      </c>
      <c r="H39" s="267">
        <v>42</v>
      </c>
      <c r="I39" s="63">
        <v>10</v>
      </c>
      <c r="J39" s="63"/>
      <c r="K39" s="63"/>
      <c r="L39" s="63"/>
      <c r="M39" s="63"/>
      <c r="N39" s="172"/>
      <c r="O39" s="296"/>
      <c r="P39" s="311"/>
      <c r="Q39" s="169"/>
      <c r="R39" s="359"/>
      <c r="S39" s="368"/>
      <c r="T39" s="321"/>
      <c r="U39" s="169"/>
      <c r="V39" s="348">
        <v>18</v>
      </c>
      <c r="W39" s="296"/>
      <c r="X39" s="284">
        <v>20</v>
      </c>
      <c r="Y39" s="412">
        <v>2</v>
      </c>
    </row>
    <row r="40" spans="1:28" ht="15.75" thickBot="1" x14ac:dyDescent="0.3">
      <c r="A40" s="26" t="s">
        <v>233</v>
      </c>
      <c r="B40" s="27" t="s">
        <v>234</v>
      </c>
      <c r="C40" s="6" t="s">
        <v>235</v>
      </c>
      <c r="D40" s="6" t="s">
        <v>236</v>
      </c>
      <c r="E40" s="6">
        <f>SUM(E41+E47+E53+E59+E65)</f>
        <v>2124</v>
      </c>
      <c r="F40" s="6">
        <f t="shared" ref="F40:Y40" si="7">SUM(F41+F47+F53+F59+F65)</f>
        <v>70</v>
      </c>
      <c r="G40" s="6">
        <f t="shared" si="7"/>
        <v>758</v>
      </c>
      <c r="H40" s="6">
        <f t="shared" si="7"/>
        <v>428</v>
      </c>
      <c r="I40" s="6">
        <f t="shared" si="7"/>
        <v>330</v>
      </c>
      <c r="J40" s="28">
        <f t="shared" si="7"/>
        <v>1296</v>
      </c>
      <c r="K40" s="28">
        <f>SUM(K41+K47+K53+K59+K65)</f>
        <v>12</v>
      </c>
      <c r="L40" s="28"/>
      <c r="M40" s="28">
        <f t="shared" si="7"/>
        <v>42</v>
      </c>
      <c r="N40" s="44">
        <f t="shared" si="7"/>
        <v>0</v>
      </c>
      <c r="O40" s="28">
        <f>SUM(O41+O47+O53+O59+O65)</f>
        <v>0</v>
      </c>
      <c r="P40" s="44">
        <f t="shared" si="7"/>
        <v>124</v>
      </c>
      <c r="Q40" s="28">
        <f>SUM(Q41+Q47+Q53+Q59+Q65)</f>
        <v>8</v>
      </c>
      <c r="R40" s="44">
        <f t="shared" si="7"/>
        <v>328</v>
      </c>
      <c r="S40" s="28">
        <f>SUM(S41+S47+S53+S59+S65)</f>
        <v>12</v>
      </c>
      <c r="T40" s="44">
        <f t="shared" si="7"/>
        <v>548</v>
      </c>
      <c r="U40" s="28">
        <f>SUM(U41+U47+U53+U59+U65)</f>
        <v>12</v>
      </c>
      <c r="V40" s="256">
        <f t="shared" si="7"/>
        <v>470</v>
      </c>
      <c r="W40" s="28">
        <f>SUM(W41+W47+W53+W59+W65)</f>
        <v>22</v>
      </c>
      <c r="X40" s="341">
        <f t="shared" ref="X40" si="8">SUM(X41+X47+X53+X59+X65)</f>
        <v>654</v>
      </c>
      <c r="Y40" s="45">
        <f t="shared" si="7"/>
        <v>16</v>
      </c>
    </row>
    <row r="41" spans="1:28" ht="36" x14ac:dyDescent="0.25">
      <c r="A41" s="32" t="s">
        <v>238</v>
      </c>
      <c r="B41" s="33" t="s">
        <v>239</v>
      </c>
      <c r="C41" s="34" t="s">
        <v>240</v>
      </c>
      <c r="D41" s="34" t="s">
        <v>199</v>
      </c>
      <c r="E41" s="34">
        <f>SUM(E42:E45)</f>
        <v>304</v>
      </c>
      <c r="F41" s="34">
        <f t="shared" ref="F41:J41" si="9">SUM(F42:F45)</f>
        <v>12</v>
      </c>
      <c r="G41" s="34">
        <f t="shared" si="9"/>
        <v>112</v>
      </c>
      <c r="H41" s="34">
        <f t="shared" si="9"/>
        <v>64</v>
      </c>
      <c r="I41" s="90">
        <f t="shared" si="9"/>
        <v>48</v>
      </c>
      <c r="J41" s="90">
        <f t="shared" si="9"/>
        <v>180</v>
      </c>
      <c r="K41" s="96">
        <f>SUM(K42:K46)</f>
        <v>0</v>
      </c>
      <c r="L41" s="96">
        <f>SUM(L42:L46)</f>
        <v>0</v>
      </c>
      <c r="M41" s="96">
        <f>SUM(M42:M46)</f>
        <v>6</v>
      </c>
      <c r="N41" s="91">
        <f t="shared" ref="N41:Y41" si="10">SUM(N42:N46)</f>
        <v>0</v>
      </c>
      <c r="O41" s="92">
        <f>SUM(O42:O46)</f>
        <v>0</v>
      </c>
      <c r="P41" s="354">
        <f>SUM(P42:P46)</f>
        <v>124</v>
      </c>
      <c r="Q41" s="92">
        <f>SUM(Q42:Q46)</f>
        <v>8</v>
      </c>
      <c r="R41" s="356">
        <f t="shared" si="10"/>
        <v>180</v>
      </c>
      <c r="S41" s="98">
        <f t="shared" ref="S41" si="11">SUM(S42:S46)</f>
        <v>4</v>
      </c>
      <c r="T41" s="354">
        <f t="shared" si="10"/>
        <v>0</v>
      </c>
      <c r="U41" s="98">
        <f t="shared" ref="U41" si="12">SUM(U42:U46)</f>
        <v>0</v>
      </c>
      <c r="V41" s="353">
        <f t="shared" si="10"/>
        <v>0</v>
      </c>
      <c r="W41" s="98">
        <f t="shared" ref="W41" si="13">SUM(W42:W46)</f>
        <v>0</v>
      </c>
      <c r="X41" s="297">
        <f t="shared" ref="X41" si="14">SUM(X42:X46)</f>
        <v>0</v>
      </c>
      <c r="Y41" s="92">
        <f t="shared" si="10"/>
        <v>0</v>
      </c>
      <c r="Z41" s="269"/>
      <c r="AA41" s="270"/>
      <c r="AB41" s="270"/>
    </row>
    <row r="42" spans="1:28" ht="36" x14ac:dyDescent="0.25">
      <c r="A42" s="11" t="s">
        <v>241</v>
      </c>
      <c r="B42" s="29" t="s">
        <v>242</v>
      </c>
      <c r="C42" s="13"/>
      <c r="D42" s="13"/>
      <c r="E42" s="35">
        <f>SUM(F42+G42)</f>
        <v>36</v>
      </c>
      <c r="F42" s="13">
        <v>4</v>
      </c>
      <c r="G42" s="13">
        <v>32</v>
      </c>
      <c r="H42" s="13">
        <v>14</v>
      </c>
      <c r="I42" s="205">
        <v>18</v>
      </c>
      <c r="J42" s="205"/>
      <c r="K42" s="205"/>
      <c r="L42" s="222"/>
      <c r="M42" s="50"/>
      <c r="N42" s="94"/>
      <c r="O42" s="324"/>
      <c r="P42" s="55">
        <v>36</v>
      </c>
      <c r="Q42" s="381">
        <v>4</v>
      </c>
      <c r="R42" s="323"/>
      <c r="S42" s="323"/>
      <c r="T42" s="323"/>
      <c r="U42" s="60"/>
      <c r="V42" s="59"/>
      <c r="W42" s="298"/>
      <c r="X42" s="140"/>
      <c r="Y42" s="60"/>
    </row>
    <row r="43" spans="1:28" ht="24" x14ac:dyDescent="0.25">
      <c r="A43" s="11" t="s">
        <v>243</v>
      </c>
      <c r="B43" s="14" t="s">
        <v>244</v>
      </c>
      <c r="C43" s="12" t="s">
        <v>160</v>
      </c>
      <c r="D43" s="13"/>
      <c r="E43" s="35">
        <f>SUM(F43+G43)</f>
        <v>88</v>
      </c>
      <c r="F43" s="13">
        <v>8</v>
      </c>
      <c r="G43" s="13">
        <v>80</v>
      </c>
      <c r="H43" s="13">
        <v>50</v>
      </c>
      <c r="I43" s="205">
        <v>30</v>
      </c>
      <c r="J43" s="205"/>
      <c r="K43" s="205"/>
      <c r="L43" s="222"/>
      <c r="M43" s="50"/>
      <c r="N43" s="182"/>
      <c r="O43" s="325"/>
      <c r="P43" s="55">
        <v>52</v>
      </c>
      <c r="Q43" s="381">
        <v>4</v>
      </c>
      <c r="R43" s="349">
        <v>36</v>
      </c>
      <c r="S43" s="382">
        <v>4</v>
      </c>
      <c r="T43" s="323"/>
      <c r="U43" s="60"/>
      <c r="V43" s="59"/>
      <c r="W43" s="298"/>
      <c r="X43" s="140"/>
      <c r="Y43" s="60"/>
    </row>
    <row r="44" spans="1:28" x14ac:dyDescent="0.25">
      <c r="A44" s="11" t="s">
        <v>245</v>
      </c>
      <c r="B44" s="11" t="s">
        <v>100</v>
      </c>
      <c r="C44" s="19" t="s">
        <v>182</v>
      </c>
      <c r="D44" s="13"/>
      <c r="E44" s="13">
        <v>72</v>
      </c>
      <c r="F44" s="13"/>
      <c r="G44" s="13"/>
      <c r="H44" s="13"/>
      <c r="I44" s="205"/>
      <c r="J44" s="205">
        <f>SUM(N44:Y44)</f>
        <v>72</v>
      </c>
      <c r="K44" s="205"/>
      <c r="L44" s="222"/>
      <c r="M44" s="50"/>
      <c r="N44" s="94"/>
      <c r="O44" s="324"/>
      <c r="P44" s="50">
        <v>36</v>
      </c>
      <c r="Q44" s="159"/>
      <c r="R44" s="349">
        <v>36</v>
      </c>
      <c r="S44" s="314"/>
      <c r="T44" s="323"/>
      <c r="U44" s="60"/>
      <c r="V44" s="165"/>
      <c r="W44" s="275"/>
      <c r="X44" s="140"/>
      <c r="Y44" s="60"/>
    </row>
    <row r="45" spans="1:28" x14ac:dyDescent="0.25">
      <c r="A45" s="11" t="s">
        <v>246</v>
      </c>
      <c r="B45" s="11" t="s">
        <v>101</v>
      </c>
      <c r="C45" s="13" t="s">
        <v>182</v>
      </c>
      <c r="D45" s="13"/>
      <c r="E45" s="13">
        <v>108</v>
      </c>
      <c r="F45" s="13"/>
      <c r="G45" s="13"/>
      <c r="H45" s="13"/>
      <c r="I45" s="205"/>
      <c r="J45" s="235">
        <f>SUM(N45:Y45)</f>
        <v>108</v>
      </c>
      <c r="K45" s="205"/>
      <c r="L45" s="222"/>
      <c r="M45" s="50"/>
      <c r="N45" s="94"/>
      <c r="O45" s="324"/>
      <c r="P45" s="312"/>
      <c r="Q45" s="271"/>
      <c r="R45" s="349">
        <v>108</v>
      </c>
      <c r="S45" s="314"/>
      <c r="T45" s="323"/>
      <c r="U45" s="60"/>
      <c r="V45" s="165"/>
      <c r="W45" s="275"/>
      <c r="X45" s="140"/>
      <c r="Y45" s="60"/>
    </row>
    <row r="46" spans="1:28" x14ac:dyDescent="0.25">
      <c r="A46" s="11"/>
      <c r="B46" s="36" t="s">
        <v>247</v>
      </c>
      <c r="C46" s="13"/>
      <c r="D46" s="13" t="s">
        <v>248</v>
      </c>
      <c r="E46" s="13"/>
      <c r="F46" s="13"/>
      <c r="G46" s="13"/>
      <c r="H46" s="13"/>
      <c r="I46" s="205"/>
      <c r="J46" s="205"/>
      <c r="K46" s="55"/>
      <c r="L46" s="55"/>
      <c r="M46" s="250">
        <v>6</v>
      </c>
      <c r="N46" s="94"/>
      <c r="O46" s="324"/>
      <c r="P46" s="312"/>
      <c r="Q46" s="271"/>
      <c r="R46" s="357"/>
      <c r="S46" s="314"/>
      <c r="T46" s="323"/>
      <c r="U46" s="60"/>
      <c r="V46" s="165"/>
      <c r="W46" s="275"/>
      <c r="X46" s="140"/>
      <c r="Y46" s="60"/>
    </row>
    <row r="47" spans="1:28" ht="48" x14ac:dyDescent="0.25">
      <c r="A47" s="37" t="s">
        <v>249</v>
      </c>
      <c r="B47" s="38" t="s">
        <v>250</v>
      </c>
      <c r="C47" s="39" t="s">
        <v>251</v>
      </c>
      <c r="D47" s="39" t="s">
        <v>149</v>
      </c>
      <c r="E47" s="39">
        <f>SUM(E48:E51)</f>
        <v>630</v>
      </c>
      <c r="F47" s="39">
        <f t="shared" ref="F47:J47" si="15">SUM(F48:F51)</f>
        <v>16</v>
      </c>
      <c r="G47" s="39">
        <f t="shared" si="15"/>
        <v>218</v>
      </c>
      <c r="H47" s="39">
        <f t="shared" si="15"/>
        <v>122</v>
      </c>
      <c r="I47" s="96">
        <f t="shared" si="15"/>
        <v>96</v>
      </c>
      <c r="J47" s="96">
        <f t="shared" si="15"/>
        <v>396</v>
      </c>
      <c r="K47" s="96">
        <f>SUM(K48:K52)</f>
        <v>6</v>
      </c>
      <c r="L47" s="96"/>
      <c r="M47" s="96">
        <f>SUM(M48:M52)</f>
        <v>12</v>
      </c>
      <c r="N47" s="285">
        <f t="shared" ref="N47:Y47" si="16">SUM(N48:N52)</f>
        <v>0</v>
      </c>
      <c r="O47" s="344">
        <f t="shared" si="16"/>
        <v>0</v>
      </c>
      <c r="P47" s="285">
        <f t="shared" si="16"/>
        <v>0</v>
      </c>
      <c r="Q47" s="344">
        <f t="shared" si="16"/>
        <v>0</v>
      </c>
      <c r="R47" s="355">
        <f t="shared" si="16"/>
        <v>148</v>
      </c>
      <c r="S47" s="98">
        <f t="shared" ref="S47" si="17">SUM(S48:S52)</f>
        <v>8</v>
      </c>
      <c r="T47" s="355">
        <f t="shared" si="16"/>
        <v>482</v>
      </c>
      <c r="U47" s="98">
        <f t="shared" ref="U47" si="18">SUM(U48:U52)</f>
        <v>8</v>
      </c>
      <c r="V47" s="285">
        <f t="shared" si="16"/>
        <v>0</v>
      </c>
      <c r="W47" s="98">
        <f t="shared" ref="W47" si="19">SUM(W48:W52)</f>
        <v>0</v>
      </c>
      <c r="X47" s="290">
        <f t="shared" ref="X47" si="20">SUM(X48:X52)</f>
        <v>0</v>
      </c>
      <c r="Y47" s="98">
        <f t="shared" si="16"/>
        <v>0</v>
      </c>
    </row>
    <row r="48" spans="1:28" ht="36" x14ac:dyDescent="0.25">
      <c r="A48" s="11" t="s">
        <v>252</v>
      </c>
      <c r="B48" s="14" t="s">
        <v>253</v>
      </c>
      <c r="C48" s="13"/>
      <c r="D48" s="436" t="s">
        <v>254</v>
      </c>
      <c r="E48" s="35">
        <f>SUM(F48+G48)</f>
        <v>36</v>
      </c>
      <c r="F48" s="13">
        <v>4</v>
      </c>
      <c r="G48" s="13">
        <v>32</v>
      </c>
      <c r="H48" s="13">
        <v>16</v>
      </c>
      <c r="I48" s="205">
        <v>16</v>
      </c>
      <c r="J48" s="205"/>
      <c r="K48" s="432">
        <v>6</v>
      </c>
      <c r="L48" s="222"/>
      <c r="M48" s="434">
        <v>6</v>
      </c>
      <c r="N48" s="94"/>
      <c r="O48" s="324"/>
      <c r="P48" s="140"/>
      <c r="Q48" s="60"/>
      <c r="R48" s="281">
        <v>36</v>
      </c>
      <c r="S48" s="383">
        <v>4</v>
      </c>
      <c r="T48" s="357"/>
      <c r="U48" s="60"/>
      <c r="V48" s="165"/>
      <c r="W48" s="275"/>
      <c r="X48" s="258"/>
      <c r="Y48" s="159"/>
    </row>
    <row r="49" spans="1:27" ht="36" x14ac:dyDescent="0.25">
      <c r="A49" s="11" t="s">
        <v>255</v>
      </c>
      <c r="B49" s="14" t="s">
        <v>256</v>
      </c>
      <c r="C49" s="13"/>
      <c r="D49" s="437"/>
      <c r="E49" s="35">
        <f>SUM(F49+G49)</f>
        <v>198</v>
      </c>
      <c r="F49" s="13">
        <v>12</v>
      </c>
      <c r="G49" s="13">
        <v>186</v>
      </c>
      <c r="H49" s="13">
        <v>106</v>
      </c>
      <c r="I49" s="205">
        <v>80</v>
      </c>
      <c r="J49" s="205"/>
      <c r="K49" s="433"/>
      <c r="L49" s="222"/>
      <c r="M49" s="435"/>
      <c r="N49" s="94"/>
      <c r="O49" s="324"/>
      <c r="P49" s="324"/>
      <c r="Q49" s="60"/>
      <c r="R49" s="281">
        <v>40</v>
      </c>
      <c r="S49" s="383">
        <v>4</v>
      </c>
      <c r="T49" s="357">
        <v>158</v>
      </c>
      <c r="U49" s="381">
        <v>8</v>
      </c>
      <c r="V49" s="165"/>
      <c r="W49" s="275"/>
      <c r="X49" s="258"/>
      <c r="Y49" s="159"/>
    </row>
    <row r="50" spans="1:27" x14ac:dyDescent="0.25">
      <c r="A50" s="11" t="s">
        <v>257</v>
      </c>
      <c r="B50" s="14" t="s">
        <v>100</v>
      </c>
      <c r="C50" s="12" t="s">
        <v>160</v>
      </c>
      <c r="D50" s="13"/>
      <c r="E50" s="13">
        <v>144</v>
      </c>
      <c r="F50" s="13"/>
      <c r="G50" s="13"/>
      <c r="H50" s="13"/>
      <c r="I50" s="205"/>
      <c r="J50" s="205">
        <f>SUM(N50:Y50)</f>
        <v>144</v>
      </c>
      <c r="K50" s="205"/>
      <c r="L50" s="222"/>
      <c r="M50" s="50"/>
      <c r="N50" s="94"/>
      <c r="O50" s="140"/>
      <c r="P50" s="324"/>
      <c r="Q50" s="60"/>
      <c r="R50" s="53">
        <v>72</v>
      </c>
      <c r="S50" s="314"/>
      <c r="T50" s="349">
        <v>72</v>
      </c>
      <c r="U50" s="159"/>
      <c r="V50" s="165"/>
      <c r="W50" s="275"/>
      <c r="X50" s="258"/>
      <c r="Y50" s="159"/>
    </row>
    <row r="51" spans="1:27" x14ac:dyDescent="0.25">
      <c r="A51" s="11" t="s">
        <v>258</v>
      </c>
      <c r="B51" s="14" t="s">
        <v>101</v>
      </c>
      <c r="C51" s="12" t="s">
        <v>182</v>
      </c>
      <c r="D51" s="13"/>
      <c r="E51" s="13">
        <v>252</v>
      </c>
      <c r="F51" s="13"/>
      <c r="G51" s="13"/>
      <c r="H51" s="13"/>
      <c r="I51" s="205"/>
      <c r="J51" s="235">
        <f>SUM(N51:Y51)</f>
        <v>252</v>
      </c>
      <c r="K51" s="205"/>
      <c r="L51" s="222"/>
      <c r="M51" s="50"/>
      <c r="N51" s="94"/>
      <c r="O51" s="140"/>
      <c r="P51" s="324"/>
      <c r="Q51" s="60"/>
      <c r="R51" s="59"/>
      <c r="S51" s="323"/>
      <c r="T51" s="349">
        <v>252</v>
      </c>
      <c r="U51" s="159"/>
      <c r="V51" s="165"/>
      <c r="W51" s="275"/>
      <c r="X51" s="258"/>
      <c r="Y51" s="159"/>
    </row>
    <row r="52" spans="1:27" x14ac:dyDescent="0.25">
      <c r="A52" s="11"/>
      <c r="B52" s="36" t="s">
        <v>247</v>
      </c>
      <c r="C52" s="13"/>
      <c r="D52" s="13" t="s">
        <v>248</v>
      </c>
      <c r="E52" s="13"/>
      <c r="F52" s="13"/>
      <c r="G52" s="13"/>
      <c r="H52" s="13"/>
      <c r="I52" s="205"/>
      <c r="J52" s="205"/>
      <c r="K52" s="55"/>
      <c r="L52" s="50"/>
      <c r="M52" s="250">
        <v>6</v>
      </c>
      <c r="N52" s="94"/>
      <c r="O52" s="140"/>
      <c r="P52" s="324"/>
      <c r="Q52" s="60"/>
      <c r="R52" s="59"/>
      <c r="S52" s="323"/>
      <c r="T52" s="357"/>
      <c r="U52" s="159"/>
      <c r="V52" s="165"/>
      <c r="W52" s="275"/>
      <c r="X52" s="258"/>
      <c r="Y52" s="159"/>
    </row>
    <row r="53" spans="1:27" ht="48" x14ac:dyDescent="0.25">
      <c r="A53" s="37" t="s">
        <v>259</v>
      </c>
      <c r="B53" s="38" t="s">
        <v>260</v>
      </c>
      <c r="C53" s="39" t="s">
        <v>240</v>
      </c>
      <c r="D53" s="39" t="s">
        <v>199</v>
      </c>
      <c r="E53" s="39">
        <f>SUM(E54:E57)</f>
        <v>326</v>
      </c>
      <c r="F53" s="39">
        <f t="shared" ref="F53:H53" si="21">SUM(F54:F57)</f>
        <v>14</v>
      </c>
      <c r="G53" s="39">
        <f t="shared" si="21"/>
        <v>132</v>
      </c>
      <c r="H53" s="39">
        <f t="shared" si="21"/>
        <v>66</v>
      </c>
      <c r="I53" s="96">
        <f>SUM(I54:I56)</f>
        <v>66</v>
      </c>
      <c r="J53" s="96">
        <f>SUM(J54:J57)</f>
        <v>180</v>
      </c>
      <c r="K53" s="248"/>
      <c r="L53" s="96"/>
      <c r="M53" s="96">
        <f>SUM(M54:M58)</f>
        <v>6</v>
      </c>
      <c r="N53" s="97">
        <f t="shared" ref="N53:Y53" si="22">SUM(N54:N58)</f>
        <v>0</v>
      </c>
      <c r="O53" s="98">
        <f t="shared" ref="O53" si="23">SUM(O54:O58)</f>
        <v>0</v>
      </c>
      <c r="P53" s="355">
        <f t="shared" si="22"/>
        <v>0</v>
      </c>
      <c r="Q53" s="98">
        <f t="shared" ref="Q53" si="24">SUM(Q54:Q58)</f>
        <v>0</v>
      </c>
      <c r="R53" s="285">
        <f t="shared" si="22"/>
        <v>0</v>
      </c>
      <c r="S53" s="98">
        <f t="shared" ref="S53" si="25">SUM(S54:S58)</f>
        <v>0</v>
      </c>
      <c r="T53" s="355">
        <f t="shared" si="22"/>
        <v>66</v>
      </c>
      <c r="U53" s="98">
        <f t="shared" ref="U53" si="26">SUM(U54:U58)</f>
        <v>4</v>
      </c>
      <c r="V53" s="285">
        <f t="shared" si="22"/>
        <v>260</v>
      </c>
      <c r="W53" s="98">
        <f t="shared" ref="W53" si="27">SUM(W54:W58)</f>
        <v>10</v>
      </c>
      <c r="X53" s="290">
        <f t="shared" ref="X53" si="28">SUM(X54:X58)</f>
        <v>0</v>
      </c>
      <c r="Y53" s="98">
        <f t="shared" si="22"/>
        <v>0</v>
      </c>
    </row>
    <row r="54" spans="1:27" ht="36" x14ac:dyDescent="0.25">
      <c r="A54" s="11" t="s">
        <v>261</v>
      </c>
      <c r="B54" s="14" t="s">
        <v>262</v>
      </c>
      <c r="C54" s="13"/>
      <c r="D54" s="13"/>
      <c r="E54" s="35">
        <f>SUM(F54+G54)</f>
        <v>36</v>
      </c>
      <c r="F54" s="13">
        <v>4</v>
      </c>
      <c r="G54" s="13">
        <v>32</v>
      </c>
      <c r="H54" s="13">
        <v>16</v>
      </c>
      <c r="I54" s="205">
        <v>16</v>
      </c>
      <c r="J54" s="205"/>
      <c r="K54" s="205"/>
      <c r="L54" s="222"/>
      <c r="M54" s="50"/>
      <c r="N54" s="94"/>
      <c r="O54" s="324"/>
      <c r="P54" s="324"/>
      <c r="Q54" s="60"/>
      <c r="R54" s="59"/>
      <c r="S54" s="323"/>
      <c r="T54" s="281">
        <v>36</v>
      </c>
      <c r="U54" s="381">
        <v>4</v>
      </c>
      <c r="V54" s="165"/>
      <c r="W54" s="325"/>
      <c r="X54" s="298"/>
      <c r="Y54" s="60"/>
    </row>
    <row r="55" spans="1:27" ht="36" x14ac:dyDescent="0.25">
      <c r="A55" s="11" t="s">
        <v>263</v>
      </c>
      <c r="B55" s="14" t="s">
        <v>264</v>
      </c>
      <c r="C55" s="12" t="s">
        <v>160</v>
      </c>
      <c r="D55" s="13"/>
      <c r="E55" s="35">
        <f>SUM(F55+G55)</f>
        <v>110</v>
      </c>
      <c r="F55" s="13">
        <v>10</v>
      </c>
      <c r="G55" s="13">
        <v>100</v>
      </c>
      <c r="H55" s="13">
        <v>50</v>
      </c>
      <c r="I55" s="205">
        <v>50</v>
      </c>
      <c r="J55" s="205"/>
      <c r="K55" s="205"/>
      <c r="L55" s="222"/>
      <c r="M55" s="50"/>
      <c r="N55" s="94"/>
      <c r="O55" s="324"/>
      <c r="P55" s="324"/>
      <c r="Q55" s="60"/>
      <c r="R55" s="323"/>
      <c r="S55" s="323"/>
      <c r="T55" s="369">
        <v>30</v>
      </c>
      <c r="U55" s="378"/>
      <c r="V55" s="76">
        <v>80</v>
      </c>
      <c r="W55" s="382">
        <v>10</v>
      </c>
      <c r="X55" s="275"/>
      <c r="Y55" s="159"/>
      <c r="Z55" s="407"/>
      <c r="AA55" s="407"/>
    </row>
    <row r="56" spans="1:27" x14ac:dyDescent="0.25">
      <c r="A56" s="11" t="s">
        <v>265</v>
      </c>
      <c r="B56" s="14" t="s">
        <v>100</v>
      </c>
      <c r="C56" s="19" t="s">
        <v>182</v>
      </c>
      <c r="D56" s="13"/>
      <c r="E56" s="13">
        <v>72</v>
      </c>
      <c r="F56" s="13"/>
      <c r="G56" s="13"/>
      <c r="H56" s="13"/>
      <c r="I56" s="205"/>
      <c r="J56" s="235">
        <f>SUM(N56:Y56)</f>
        <v>72</v>
      </c>
      <c r="K56" s="205"/>
      <c r="L56" s="222"/>
      <c r="M56" s="50"/>
      <c r="N56" s="94"/>
      <c r="O56" s="140"/>
      <c r="P56" s="324"/>
      <c r="Q56" s="60"/>
      <c r="R56" s="59"/>
      <c r="S56" s="323"/>
      <c r="T56" s="314"/>
      <c r="U56" s="159"/>
      <c r="V56" s="76">
        <v>72</v>
      </c>
      <c r="W56" s="325"/>
      <c r="X56" s="275"/>
      <c r="Y56" s="159"/>
    </row>
    <row r="57" spans="1:27" x14ac:dyDescent="0.25">
      <c r="A57" s="11" t="s">
        <v>266</v>
      </c>
      <c r="B57" s="14" t="s">
        <v>101</v>
      </c>
      <c r="C57" s="13" t="s">
        <v>182</v>
      </c>
      <c r="D57" s="13"/>
      <c r="E57" s="13">
        <v>108</v>
      </c>
      <c r="F57" s="13"/>
      <c r="G57" s="13"/>
      <c r="H57" s="40"/>
      <c r="I57" s="99"/>
      <c r="J57" s="235">
        <f>SUM(N57:Y57)</f>
        <v>108</v>
      </c>
      <c r="K57" s="100"/>
      <c r="L57" s="100"/>
      <c r="M57" s="50"/>
      <c r="N57" s="94"/>
      <c r="O57" s="140"/>
      <c r="P57" s="324"/>
      <c r="Q57" s="60"/>
      <c r="R57" s="59"/>
      <c r="S57" s="323"/>
      <c r="T57" s="314"/>
      <c r="U57" s="159"/>
      <c r="V57" s="76">
        <v>108</v>
      </c>
      <c r="W57" s="325"/>
      <c r="X57" s="275"/>
      <c r="Y57" s="159"/>
    </row>
    <row r="58" spans="1:27" x14ac:dyDescent="0.25">
      <c r="A58" s="11"/>
      <c r="B58" s="36" t="s">
        <v>247</v>
      </c>
      <c r="C58" s="13"/>
      <c r="D58" s="13" t="s">
        <v>248</v>
      </c>
      <c r="E58" s="13"/>
      <c r="F58" s="13"/>
      <c r="G58" s="13"/>
      <c r="H58" s="40"/>
      <c r="I58" s="100"/>
      <c r="J58" s="205"/>
      <c r="K58" s="249"/>
      <c r="L58" s="227"/>
      <c r="M58" s="250">
        <v>6</v>
      </c>
      <c r="N58" s="94"/>
      <c r="O58" s="140"/>
      <c r="P58" s="324"/>
      <c r="Q58" s="60"/>
      <c r="R58" s="59"/>
      <c r="S58" s="323"/>
      <c r="T58" s="323"/>
      <c r="U58" s="60"/>
      <c r="V58" s="274"/>
      <c r="W58" s="384"/>
      <c r="X58" s="294"/>
      <c r="Y58" s="181"/>
    </row>
    <row r="59" spans="1:27" ht="48" x14ac:dyDescent="0.25">
      <c r="A59" s="37" t="s">
        <v>267</v>
      </c>
      <c r="B59" s="38" t="s">
        <v>268</v>
      </c>
      <c r="C59" s="39" t="s">
        <v>240</v>
      </c>
      <c r="D59" s="39" t="s">
        <v>199</v>
      </c>
      <c r="E59" s="39">
        <f>SUM(E60:E63)</f>
        <v>296</v>
      </c>
      <c r="F59" s="39">
        <f t="shared" ref="F59:J59" si="29">SUM(F60:F63)</f>
        <v>12</v>
      </c>
      <c r="G59" s="39">
        <f t="shared" si="29"/>
        <v>104</v>
      </c>
      <c r="H59" s="39">
        <f t="shared" si="29"/>
        <v>62</v>
      </c>
      <c r="I59" s="96">
        <f t="shared" si="29"/>
        <v>42</v>
      </c>
      <c r="J59" s="96">
        <f t="shared" si="29"/>
        <v>180</v>
      </c>
      <c r="K59" s="248"/>
      <c r="L59" s="228"/>
      <c r="M59" s="96">
        <f>SUM(M60:M64)</f>
        <v>6</v>
      </c>
      <c r="N59" s="97">
        <f t="shared" ref="N59:Y59" si="30">SUM(N60:N64)</f>
        <v>0</v>
      </c>
      <c r="O59" s="98">
        <f t="shared" si="30"/>
        <v>0</v>
      </c>
      <c r="P59" s="290">
        <f t="shared" si="30"/>
        <v>0</v>
      </c>
      <c r="Q59" s="98">
        <f t="shared" si="30"/>
        <v>0</v>
      </c>
      <c r="R59" s="285">
        <f t="shared" si="30"/>
        <v>0</v>
      </c>
      <c r="S59" s="98">
        <f t="shared" ref="S59" si="31">SUM(S60:S64)</f>
        <v>0</v>
      </c>
      <c r="T59" s="355">
        <f t="shared" si="30"/>
        <v>0</v>
      </c>
      <c r="U59" s="98">
        <f t="shared" ref="U59" si="32">SUM(U60:U64)</f>
        <v>0</v>
      </c>
      <c r="V59" s="285">
        <f t="shared" si="30"/>
        <v>74</v>
      </c>
      <c r="W59" s="98">
        <f t="shared" ref="W59" si="33">SUM(W60:W64)</f>
        <v>6</v>
      </c>
      <c r="X59" s="290">
        <f t="shared" ref="X59" si="34">SUM(X60:X64)</f>
        <v>222</v>
      </c>
      <c r="Y59" s="98">
        <f t="shared" si="30"/>
        <v>6</v>
      </c>
    </row>
    <row r="60" spans="1:27" ht="36" x14ac:dyDescent="0.25">
      <c r="A60" s="11" t="s">
        <v>269</v>
      </c>
      <c r="B60" s="14" t="s">
        <v>270</v>
      </c>
      <c r="C60" s="13"/>
      <c r="D60" s="13"/>
      <c r="E60" s="35">
        <f>SUM(F60+G60)</f>
        <v>36</v>
      </c>
      <c r="F60" s="13">
        <v>4</v>
      </c>
      <c r="G60" s="13">
        <v>32</v>
      </c>
      <c r="H60" s="13">
        <v>20</v>
      </c>
      <c r="I60" s="205">
        <v>12</v>
      </c>
      <c r="J60" s="205"/>
      <c r="K60" s="205"/>
      <c r="L60" s="222"/>
      <c r="M60" s="50"/>
      <c r="N60" s="94"/>
      <c r="O60" s="140"/>
      <c r="P60" s="324"/>
      <c r="Q60" s="60"/>
      <c r="R60" s="59"/>
      <c r="S60" s="323"/>
      <c r="T60" s="323"/>
      <c r="U60" s="60"/>
      <c r="V60" s="167">
        <v>36</v>
      </c>
      <c r="W60" s="385">
        <v>4</v>
      </c>
      <c r="X60" s="140"/>
      <c r="Y60" s="159"/>
    </row>
    <row r="61" spans="1:27" ht="36" x14ac:dyDescent="0.25">
      <c r="A61" s="11" t="s">
        <v>271</v>
      </c>
      <c r="B61" s="14" t="s">
        <v>272</v>
      </c>
      <c r="C61" s="12" t="s">
        <v>160</v>
      </c>
      <c r="D61" s="13"/>
      <c r="E61" s="35">
        <f>SUM(F61+G61)</f>
        <v>80</v>
      </c>
      <c r="F61" s="13">
        <v>8</v>
      </c>
      <c r="G61" s="13">
        <v>72</v>
      </c>
      <c r="H61" s="13">
        <v>42</v>
      </c>
      <c r="I61" s="205">
        <v>30</v>
      </c>
      <c r="J61" s="205"/>
      <c r="K61" s="205"/>
      <c r="L61" s="222"/>
      <c r="M61" s="50"/>
      <c r="N61" s="94"/>
      <c r="O61" s="140"/>
      <c r="P61" s="324"/>
      <c r="Q61" s="60"/>
      <c r="R61" s="59"/>
      <c r="S61" s="323"/>
      <c r="T61" s="323"/>
      <c r="U61" s="60"/>
      <c r="V61" s="167">
        <v>38</v>
      </c>
      <c r="W61" s="385">
        <v>2</v>
      </c>
      <c r="X61" s="283">
        <v>42</v>
      </c>
      <c r="Y61" s="381">
        <v>6</v>
      </c>
    </row>
    <row r="62" spans="1:27" x14ac:dyDescent="0.25">
      <c r="A62" s="11" t="s">
        <v>273</v>
      </c>
      <c r="B62" s="14" t="s">
        <v>100</v>
      </c>
      <c r="C62" s="19" t="s">
        <v>182</v>
      </c>
      <c r="D62" s="13"/>
      <c r="E62" s="13">
        <v>72</v>
      </c>
      <c r="F62" s="13"/>
      <c r="G62" s="13"/>
      <c r="H62" s="13"/>
      <c r="I62" s="205"/>
      <c r="J62" s="205">
        <f>SUM(N62:Y62)</f>
        <v>72</v>
      </c>
      <c r="K62" s="205"/>
      <c r="L62" s="222"/>
      <c r="M62" s="50"/>
      <c r="N62" s="94"/>
      <c r="O62" s="140"/>
      <c r="P62" s="324"/>
      <c r="Q62" s="60"/>
      <c r="R62" s="165"/>
      <c r="S62" s="314"/>
      <c r="T62" s="323"/>
      <c r="U62" s="60"/>
      <c r="V62" s="59"/>
      <c r="W62" s="298"/>
      <c r="X62" s="283">
        <v>72</v>
      </c>
      <c r="Y62" s="159"/>
    </row>
    <row r="63" spans="1:27" x14ac:dyDescent="0.25">
      <c r="A63" s="11" t="s">
        <v>274</v>
      </c>
      <c r="B63" s="14" t="s">
        <v>101</v>
      </c>
      <c r="C63" s="13" t="s">
        <v>182</v>
      </c>
      <c r="D63" s="13"/>
      <c r="E63" s="13">
        <v>108</v>
      </c>
      <c r="F63" s="13"/>
      <c r="G63" s="13"/>
      <c r="H63" s="13"/>
      <c r="I63" s="205"/>
      <c r="J63" s="235">
        <f>SUM(N63:Y63)</f>
        <v>108</v>
      </c>
      <c r="K63" s="205"/>
      <c r="L63" s="222"/>
      <c r="M63" s="50"/>
      <c r="N63" s="94"/>
      <c r="O63" s="140"/>
      <c r="P63" s="324"/>
      <c r="Q63" s="60"/>
      <c r="R63" s="165"/>
      <c r="S63" s="314"/>
      <c r="T63" s="323"/>
      <c r="U63" s="60"/>
      <c r="V63" s="59"/>
      <c r="W63" s="298"/>
      <c r="X63" s="283">
        <v>108</v>
      </c>
      <c r="Y63" s="159"/>
    </row>
    <row r="64" spans="1:27" x14ac:dyDescent="0.25">
      <c r="A64" s="11"/>
      <c r="B64" s="36" t="s">
        <v>247</v>
      </c>
      <c r="C64" s="13"/>
      <c r="D64" s="13" t="s">
        <v>248</v>
      </c>
      <c r="E64" s="13"/>
      <c r="F64" s="13"/>
      <c r="G64" s="13"/>
      <c r="H64" s="13"/>
      <c r="I64" s="205"/>
      <c r="J64" s="205"/>
      <c r="K64" s="55"/>
      <c r="L64" s="50"/>
      <c r="M64" s="250">
        <v>6</v>
      </c>
      <c r="N64" s="94"/>
      <c r="O64" s="140"/>
      <c r="P64" s="324"/>
      <c r="Q64" s="60"/>
      <c r="R64" s="59"/>
      <c r="S64" s="323"/>
      <c r="T64" s="323"/>
      <c r="U64" s="60"/>
      <c r="V64" s="59"/>
      <c r="W64" s="298"/>
      <c r="X64" s="286"/>
      <c r="Y64" s="159"/>
    </row>
    <row r="65" spans="1:25" ht="48" x14ac:dyDescent="0.25">
      <c r="A65" s="37" t="s">
        <v>275</v>
      </c>
      <c r="B65" s="38" t="s">
        <v>276</v>
      </c>
      <c r="C65" s="122" t="s">
        <v>251</v>
      </c>
      <c r="D65" s="122" t="s">
        <v>149</v>
      </c>
      <c r="E65" s="39">
        <f>SUM(E66:E69)</f>
        <v>568</v>
      </c>
      <c r="F65" s="39">
        <f t="shared" ref="F65:I65" si="35">SUM(F66:F69)</f>
        <v>16</v>
      </c>
      <c r="G65" s="39">
        <f t="shared" si="35"/>
        <v>192</v>
      </c>
      <c r="H65" s="39">
        <f t="shared" si="35"/>
        <v>114</v>
      </c>
      <c r="I65" s="96">
        <f t="shared" si="35"/>
        <v>78</v>
      </c>
      <c r="J65" s="96">
        <f>SUM(J68:J69)</f>
        <v>360</v>
      </c>
      <c r="K65" s="96">
        <f>SUM(K66:K70)</f>
        <v>6</v>
      </c>
      <c r="L65" s="96"/>
      <c r="M65" s="96">
        <f>SUM(M66:M70)</f>
        <v>12</v>
      </c>
      <c r="N65" s="285">
        <f t="shared" ref="N65:Y65" si="36">SUM(N66:N70)</f>
        <v>0</v>
      </c>
      <c r="O65" s="98">
        <f t="shared" si="36"/>
        <v>0</v>
      </c>
      <c r="P65" s="290">
        <f t="shared" si="36"/>
        <v>0</v>
      </c>
      <c r="Q65" s="96">
        <f t="shared" si="36"/>
        <v>0</v>
      </c>
      <c r="R65" s="285">
        <f t="shared" si="36"/>
        <v>0</v>
      </c>
      <c r="S65" s="98">
        <f t="shared" si="36"/>
        <v>0</v>
      </c>
      <c r="T65" s="355">
        <f t="shared" si="36"/>
        <v>0</v>
      </c>
      <c r="U65" s="98">
        <f t="shared" si="36"/>
        <v>0</v>
      </c>
      <c r="V65" s="285">
        <f t="shared" si="36"/>
        <v>136</v>
      </c>
      <c r="W65" s="98">
        <f t="shared" si="36"/>
        <v>6</v>
      </c>
      <c r="X65" s="285">
        <f t="shared" ref="X65" si="37">SUM(X66:X70)</f>
        <v>432</v>
      </c>
      <c r="Y65" s="98">
        <f t="shared" si="36"/>
        <v>10</v>
      </c>
    </row>
    <row r="66" spans="1:25" ht="36" x14ac:dyDescent="0.25">
      <c r="A66" s="11" t="s">
        <v>277</v>
      </c>
      <c r="B66" s="14" t="s">
        <v>278</v>
      </c>
      <c r="C66" s="13"/>
      <c r="D66" s="436" t="s">
        <v>279</v>
      </c>
      <c r="E66" s="35">
        <f>SUM(F66+G66)</f>
        <v>36</v>
      </c>
      <c r="F66" s="13">
        <v>4</v>
      </c>
      <c r="G66" s="13">
        <v>32</v>
      </c>
      <c r="H66" s="13">
        <v>20</v>
      </c>
      <c r="I66" s="205">
        <v>12</v>
      </c>
      <c r="J66" s="205"/>
      <c r="K66" s="467">
        <v>6</v>
      </c>
      <c r="L66" s="13"/>
      <c r="M66" s="434">
        <v>6</v>
      </c>
      <c r="N66" s="59"/>
      <c r="O66" s="323"/>
      <c r="P66" s="140"/>
      <c r="Q66" s="60"/>
      <c r="R66" s="165"/>
      <c r="S66" s="325"/>
      <c r="T66" s="314"/>
      <c r="U66" s="159"/>
      <c r="V66" s="53">
        <v>36</v>
      </c>
      <c r="W66" s="385">
        <v>4</v>
      </c>
      <c r="X66" s="258"/>
      <c r="Y66" s="159"/>
    </row>
    <row r="67" spans="1:25" ht="36" x14ac:dyDescent="0.25">
      <c r="A67" s="11" t="s">
        <v>280</v>
      </c>
      <c r="B67" s="14" t="s">
        <v>281</v>
      </c>
      <c r="C67" s="13"/>
      <c r="D67" s="437"/>
      <c r="E67" s="35">
        <f>SUM(F67+G67)</f>
        <v>172</v>
      </c>
      <c r="F67" s="13">
        <v>12</v>
      </c>
      <c r="G67" s="13">
        <v>160</v>
      </c>
      <c r="H67" s="13">
        <v>94</v>
      </c>
      <c r="I67" s="205">
        <v>66</v>
      </c>
      <c r="J67" s="205"/>
      <c r="K67" s="468"/>
      <c r="L67" s="13"/>
      <c r="M67" s="435"/>
      <c r="N67" s="59"/>
      <c r="O67" s="323"/>
      <c r="P67" s="140"/>
      <c r="Q67" s="60"/>
      <c r="R67" s="165"/>
      <c r="S67" s="325"/>
      <c r="T67" s="314"/>
      <c r="U67" s="159"/>
      <c r="V67" s="53">
        <v>28</v>
      </c>
      <c r="W67" s="385">
        <v>2</v>
      </c>
      <c r="X67" s="286">
        <v>144</v>
      </c>
      <c r="Y67" s="381">
        <v>10</v>
      </c>
    </row>
    <row r="68" spans="1:25" x14ac:dyDescent="0.25">
      <c r="A68" s="11" t="s">
        <v>282</v>
      </c>
      <c r="B68" s="14" t="s">
        <v>100</v>
      </c>
      <c r="C68" s="12" t="s">
        <v>160</v>
      </c>
      <c r="D68" s="13"/>
      <c r="E68" s="13">
        <v>144</v>
      </c>
      <c r="F68" s="13"/>
      <c r="G68" s="13"/>
      <c r="H68" s="13"/>
      <c r="I68" s="205"/>
      <c r="J68" s="205">
        <f>SUM(N68:Y68)</f>
        <v>144</v>
      </c>
      <c r="K68" s="205"/>
      <c r="L68" s="222"/>
      <c r="M68" s="50"/>
      <c r="N68" s="59"/>
      <c r="O68" s="298"/>
      <c r="P68" s="140"/>
      <c r="Q68" s="60"/>
      <c r="R68" s="165"/>
      <c r="S68" s="325"/>
      <c r="T68" s="314"/>
      <c r="U68" s="159"/>
      <c r="V68" s="53">
        <v>72</v>
      </c>
      <c r="W68" s="275"/>
      <c r="X68" s="283">
        <v>72</v>
      </c>
      <c r="Y68" s="159"/>
    </row>
    <row r="69" spans="1:25" x14ac:dyDescent="0.25">
      <c r="A69" s="11" t="s">
        <v>283</v>
      </c>
      <c r="B69" s="14" t="s">
        <v>101</v>
      </c>
      <c r="C69" s="12" t="s">
        <v>160</v>
      </c>
      <c r="D69" s="13"/>
      <c r="E69" s="13">
        <v>216</v>
      </c>
      <c r="F69" s="13"/>
      <c r="G69" s="13"/>
      <c r="H69" s="13"/>
      <c r="I69" s="205"/>
      <c r="J69" s="235">
        <f>SUM(N69:Y69)</f>
        <v>216</v>
      </c>
      <c r="K69" s="205"/>
      <c r="L69" s="222"/>
      <c r="M69" s="50"/>
      <c r="N69" s="59"/>
      <c r="O69" s="298"/>
      <c r="P69" s="140"/>
      <c r="Q69" s="60"/>
      <c r="R69" s="323"/>
      <c r="S69" s="323"/>
      <c r="T69" s="314"/>
      <c r="U69" s="159"/>
      <c r="V69" s="165"/>
      <c r="W69" s="275"/>
      <c r="X69" s="283">
        <v>216</v>
      </c>
      <c r="Y69" s="159"/>
    </row>
    <row r="70" spans="1:25" x14ac:dyDescent="0.25">
      <c r="A70" s="11"/>
      <c r="B70" s="36" t="s">
        <v>247</v>
      </c>
      <c r="C70" s="13"/>
      <c r="D70" s="13" t="s">
        <v>248</v>
      </c>
      <c r="E70" s="13"/>
      <c r="F70" s="13"/>
      <c r="G70" s="13"/>
      <c r="H70" s="13"/>
      <c r="I70" s="205"/>
      <c r="J70" s="205"/>
      <c r="K70" s="55"/>
      <c r="L70" s="222"/>
      <c r="M70" s="250">
        <v>6</v>
      </c>
      <c r="N70" s="59"/>
      <c r="O70" s="298"/>
      <c r="P70" s="140"/>
      <c r="Q70" s="60"/>
      <c r="R70" s="323"/>
      <c r="S70" s="323"/>
      <c r="T70" s="314"/>
      <c r="U70" s="159"/>
      <c r="V70" s="165"/>
      <c r="W70" s="275"/>
      <c r="X70" s="286"/>
      <c r="Y70" s="159"/>
    </row>
    <row r="71" spans="1:25" x14ac:dyDescent="0.25">
      <c r="A71" s="104"/>
      <c r="B71" s="105" t="s">
        <v>284</v>
      </c>
      <c r="C71" s="217" t="s">
        <v>365</v>
      </c>
      <c r="D71" s="217" t="s">
        <v>336</v>
      </c>
      <c r="E71" s="217">
        <f t="shared" ref="E71:J71" si="38">SUM(E8+E24+E40)</f>
        <v>4326</v>
      </c>
      <c r="F71" s="107">
        <f t="shared" si="38"/>
        <v>114</v>
      </c>
      <c r="G71" s="107">
        <f t="shared" si="38"/>
        <v>2916</v>
      </c>
      <c r="H71" s="107">
        <f t="shared" si="38"/>
        <v>814</v>
      </c>
      <c r="I71" s="107">
        <f t="shared" si="38"/>
        <v>632</v>
      </c>
      <c r="J71" s="107">
        <f t="shared" si="38"/>
        <v>1296</v>
      </c>
      <c r="K71" s="107"/>
      <c r="L71" s="107"/>
      <c r="M71" s="107"/>
      <c r="N71" s="120">
        <f>SUM(N8+N24+N40)</f>
        <v>612</v>
      </c>
      <c r="O71" s="381">
        <f>SUM(O8+O24+O40)</f>
        <v>4</v>
      </c>
      <c r="P71" s="292">
        <f>SUM(P8+P24+P40)</f>
        <v>864</v>
      </c>
      <c r="Q71" s="381">
        <f>SUM(Q8+Q24+Q40)</f>
        <v>18</v>
      </c>
      <c r="R71" s="292">
        <f>SUM(R8+R24+R40)</f>
        <v>606</v>
      </c>
      <c r="S71" s="381">
        <f t="shared" ref="S71" si="39">SUM(S8+S24+S40)</f>
        <v>14</v>
      </c>
      <c r="T71" s="291">
        <f>SUM(T8+T24+T40)</f>
        <v>834</v>
      </c>
      <c r="U71" s="381">
        <f t="shared" ref="U71:W71" si="40">SUM(U8+U24+U40)</f>
        <v>22</v>
      </c>
      <c r="V71" s="291">
        <f>SUM(V8+V24+V40)</f>
        <v>606</v>
      </c>
      <c r="W71" s="381">
        <f t="shared" si="40"/>
        <v>26</v>
      </c>
      <c r="X71" s="345">
        <f>SUM(X8+X24+X40)</f>
        <v>804</v>
      </c>
      <c r="Y71" s="381">
        <f>SUM(Y8+Y24+Y40)</f>
        <v>30</v>
      </c>
    </row>
    <row r="72" spans="1:25" x14ac:dyDescent="0.25">
      <c r="A72" s="108" t="s">
        <v>287</v>
      </c>
      <c r="B72" s="108" t="s">
        <v>102</v>
      </c>
      <c r="C72" s="108"/>
      <c r="D72" s="108"/>
      <c r="E72" s="280">
        <f>SUM(K72+M72)</f>
        <v>66</v>
      </c>
      <c r="F72" s="13"/>
      <c r="G72" s="13"/>
      <c r="H72" s="13"/>
      <c r="I72" s="205"/>
      <c r="J72" s="205"/>
      <c r="K72" s="50">
        <f>SUM(K24+K41+K47+K53+K59+K65)</f>
        <v>18</v>
      </c>
      <c r="L72" s="50"/>
      <c r="M72" s="50">
        <f>SUM(M24+M41+M47+M53+M59+M65)</f>
        <v>48</v>
      </c>
      <c r="N72" s="56"/>
      <c r="O72" s="101"/>
      <c r="P72" s="299"/>
      <c r="Q72" s="101"/>
      <c r="R72" s="252">
        <v>6</v>
      </c>
      <c r="S72" s="343"/>
      <c r="T72" s="252">
        <v>30</v>
      </c>
      <c r="U72" s="101"/>
      <c r="V72" s="252">
        <v>6</v>
      </c>
      <c r="W72" s="101"/>
      <c r="X72" s="56">
        <v>24</v>
      </c>
      <c r="Y72" s="343"/>
    </row>
    <row r="73" spans="1:25" x14ac:dyDescent="0.25">
      <c r="A73" s="108" t="s">
        <v>288</v>
      </c>
      <c r="B73" s="108" t="s">
        <v>103</v>
      </c>
      <c r="C73" s="108"/>
      <c r="D73" s="108"/>
      <c r="E73" s="280">
        <v>36</v>
      </c>
      <c r="F73" s="13"/>
      <c r="G73" s="13"/>
      <c r="H73" s="13"/>
      <c r="I73" s="205"/>
      <c r="J73" s="205"/>
      <c r="K73" s="205"/>
      <c r="L73" s="222"/>
      <c r="M73" s="50"/>
      <c r="N73" s="56"/>
      <c r="O73" s="101"/>
      <c r="P73" s="299"/>
      <c r="Q73" s="101"/>
      <c r="R73" s="252"/>
      <c r="S73" s="343"/>
      <c r="T73" s="252"/>
      <c r="U73" s="101"/>
      <c r="V73" s="252"/>
      <c r="W73" s="101"/>
      <c r="X73" s="56">
        <v>36</v>
      </c>
      <c r="Y73" s="343"/>
    </row>
    <row r="74" spans="1:25" ht="15.75" x14ac:dyDescent="0.25">
      <c r="A74" s="104"/>
      <c r="B74" s="105" t="s">
        <v>125</v>
      </c>
      <c r="C74" s="105"/>
      <c r="D74" s="105"/>
      <c r="E74" s="277">
        <f>SUM(E71:E73)</f>
        <v>4428</v>
      </c>
      <c r="F74" s="107"/>
      <c r="G74" s="107"/>
      <c r="H74" s="107"/>
      <c r="I74" s="121"/>
      <c r="J74" s="121"/>
      <c r="K74" s="121"/>
      <c r="L74" s="121"/>
      <c r="M74" s="121"/>
      <c r="N74" s="120">
        <f t="shared" ref="N74:V74" si="41">SUM(N71:N73)</f>
        <v>612</v>
      </c>
      <c r="O74" s="119"/>
      <c r="P74" s="292">
        <f t="shared" si="41"/>
        <v>864</v>
      </c>
      <c r="Q74" s="119">
        <f t="shared" si="41"/>
        <v>18</v>
      </c>
      <c r="R74" s="291">
        <f t="shared" si="41"/>
        <v>612</v>
      </c>
      <c r="S74" s="345"/>
      <c r="T74" s="291">
        <f t="shared" si="41"/>
        <v>864</v>
      </c>
      <c r="U74" s="119"/>
      <c r="V74" s="291">
        <f t="shared" si="41"/>
        <v>612</v>
      </c>
      <c r="W74" s="119"/>
      <c r="X74" s="118">
        <f>SUM(X71:X73)</f>
        <v>864</v>
      </c>
      <c r="Y74" s="345"/>
    </row>
    <row r="75" spans="1:25" x14ac:dyDescent="0.25">
      <c r="A75" s="109"/>
      <c r="B75" s="449" t="s">
        <v>367</v>
      </c>
      <c r="C75" s="110"/>
      <c r="D75" s="110"/>
      <c r="E75" s="251"/>
      <c r="F75" s="111"/>
      <c r="G75" s="452" t="s">
        <v>376</v>
      </c>
      <c r="H75" s="453"/>
      <c r="I75" s="453"/>
      <c r="J75" s="453"/>
      <c r="K75" s="453"/>
      <c r="L75" s="453"/>
      <c r="M75" s="454"/>
      <c r="N75" s="55">
        <f t="shared" ref="N75:X75" si="42">SUM(N74-N76-N77-N72-N73)</f>
        <v>612</v>
      </c>
      <c r="O75" s="102"/>
      <c r="P75" s="273">
        <f t="shared" si="42"/>
        <v>828</v>
      </c>
      <c r="Q75" s="102"/>
      <c r="R75" s="53">
        <f t="shared" si="42"/>
        <v>390</v>
      </c>
      <c r="S75" s="278"/>
      <c r="T75" s="281">
        <f t="shared" si="42"/>
        <v>510</v>
      </c>
      <c r="U75" s="102"/>
      <c r="V75" s="53">
        <f t="shared" si="42"/>
        <v>354</v>
      </c>
      <c r="W75" s="102"/>
      <c r="X75" s="53">
        <f t="shared" si="42"/>
        <v>336</v>
      </c>
      <c r="Y75" s="278"/>
    </row>
    <row r="76" spans="1:25" x14ac:dyDescent="0.25">
      <c r="A76" s="109"/>
      <c r="B76" s="450"/>
      <c r="C76" s="110"/>
      <c r="D76" s="110"/>
      <c r="E76" s="110"/>
      <c r="F76" s="111"/>
      <c r="G76" s="452" t="s">
        <v>369</v>
      </c>
      <c r="H76" s="453"/>
      <c r="I76" s="453"/>
      <c r="J76" s="453"/>
      <c r="K76" s="453"/>
      <c r="L76" s="453"/>
      <c r="M76" s="454"/>
      <c r="N76" s="95">
        <f t="shared" ref="N76" si="43">SUM(N44+N50+N56+N62+N68)</f>
        <v>0</v>
      </c>
      <c r="O76" s="102"/>
      <c r="P76" s="273">
        <f t="shared" ref="P76" si="44">SUM(P44+P50+P56+P62+P68)</f>
        <v>36</v>
      </c>
      <c r="Q76" s="102"/>
      <c r="R76" s="53">
        <f t="shared" ref="R76:V77" si="45">SUM(R44+R50+R56+R62+R68)</f>
        <v>108</v>
      </c>
      <c r="S76" s="278"/>
      <c r="T76" s="281">
        <f t="shared" si="45"/>
        <v>72</v>
      </c>
      <c r="U76" s="102"/>
      <c r="V76" s="53">
        <f t="shared" si="45"/>
        <v>144</v>
      </c>
      <c r="W76" s="102"/>
      <c r="X76" s="53">
        <f t="shared" ref="X76" si="46">SUM(X44+X50+X56+X62+X68)</f>
        <v>144</v>
      </c>
      <c r="Y76" s="278"/>
    </row>
    <row r="77" spans="1:25" x14ac:dyDescent="0.25">
      <c r="A77" s="109"/>
      <c r="B77" s="450"/>
      <c r="C77" s="110"/>
      <c r="D77" s="110"/>
      <c r="E77" s="110"/>
      <c r="F77" s="111"/>
      <c r="G77" s="455" t="s">
        <v>370</v>
      </c>
      <c r="H77" s="456"/>
      <c r="I77" s="456"/>
      <c r="J77" s="456"/>
      <c r="K77" s="456"/>
      <c r="L77" s="456"/>
      <c r="M77" s="457"/>
      <c r="N77" s="95">
        <f t="shared" ref="N77" si="47">SUM(N45+N51+N57+N63+N69)</f>
        <v>0</v>
      </c>
      <c r="O77" s="102"/>
      <c r="P77" s="273">
        <f t="shared" ref="P77" si="48">SUM(P45+P51+P57+P63+P69)</f>
        <v>0</v>
      </c>
      <c r="Q77" s="102"/>
      <c r="R77" s="53">
        <f t="shared" si="45"/>
        <v>108</v>
      </c>
      <c r="S77" s="278"/>
      <c r="T77" s="281">
        <f t="shared" si="45"/>
        <v>252</v>
      </c>
      <c r="U77" s="102"/>
      <c r="V77" s="53">
        <f t="shared" si="45"/>
        <v>108</v>
      </c>
      <c r="W77" s="102"/>
      <c r="X77" s="53">
        <f t="shared" ref="X77" si="49">SUM(X45+X51+X57+X63+X69)</f>
        <v>324</v>
      </c>
      <c r="Y77" s="278"/>
    </row>
    <row r="78" spans="1:25" x14ac:dyDescent="0.25">
      <c r="A78" s="109"/>
      <c r="B78" s="450"/>
      <c r="C78" s="110"/>
      <c r="D78" s="110"/>
      <c r="E78" s="110"/>
      <c r="F78" s="111"/>
      <c r="G78" s="206" t="s">
        <v>293</v>
      </c>
      <c r="H78" s="207"/>
      <c r="I78" s="207"/>
      <c r="J78" s="207"/>
      <c r="K78" s="207"/>
      <c r="L78" s="221"/>
      <c r="M78" s="207"/>
      <c r="N78" s="53">
        <v>0</v>
      </c>
      <c r="O78" s="102"/>
      <c r="P78" s="273">
        <v>1</v>
      </c>
      <c r="Q78" s="102"/>
      <c r="R78" s="53">
        <v>1</v>
      </c>
      <c r="S78" s="278"/>
      <c r="T78" s="281">
        <v>5</v>
      </c>
      <c r="U78" s="102"/>
      <c r="V78" s="53">
        <v>1</v>
      </c>
      <c r="W78" s="102"/>
      <c r="X78" s="53">
        <v>3</v>
      </c>
      <c r="Y78" s="278"/>
    </row>
    <row r="79" spans="1:25" x14ac:dyDescent="0.25">
      <c r="A79" s="109"/>
      <c r="B79" s="450"/>
      <c r="C79" s="110"/>
      <c r="D79" s="110"/>
      <c r="E79" s="110"/>
      <c r="F79" s="111"/>
      <c r="G79" s="458" t="s">
        <v>294</v>
      </c>
      <c r="H79" s="456"/>
      <c r="I79" s="456"/>
      <c r="J79" s="456"/>
      <c r="K79" s="456"/>
      <c r="L79" s="456"/>
      <c r="M79" s="457"/>
      <c r="N79" s="53">
        <v>1</v>
      </c>
      <c r="O79" s="102"/>
      <c r="P79" s="273">
        <v>9</v>
      </c>
      <c r="Q79" s="102"/>
      <c r="R79" s="233">
        <v>6</v>
      </c>
      <c r="S79" s="346"/>
      <c r="T79" s="335">
        <v>5</v>
      </c>
      <c r="U79" s="234"/>
      <c r="V79" s="233">
        <v>3</v>
      </c>
      <c r="W79" s="234"/>
      <c r="X79" s="233">
        <v>11</v>
      </c>
      <c r="Y79" s="342"/>
    </row>
    <row r="80" spans="1:25" x14ac:dyDescent="0.25">
      <c r="A80" s="109"/>
      <c r="B80" s="450"/>
      <c r="C80" s="109"/>
      <c r="D80" s="109"/>
      <c r="E80" s="109"/>
      <c r="F80" s="111"/>
      <c r="G80" s="206" t="s">
        <v>295</v>
      </c>
      <c r="H80" s="207"/>
      <c r="I80" s="207"/>
      <c r="J80" s="207"/>
      <c r="K80" s="207"/>
      <c r="L80" s="221"/>
      <c r="M80" s="207"/>
      <c r="N80" s="53">
        <v>0</v>
      </c>
      <c r="O80" s="102"/>
      <c r="P80" s="273">
        <v>0</v>
      </c>
      <c r="Q80" s="102"/>
      <c r="R80" s="281">
        <v>0</v>
      </c>
      <c r="S80" s="278"/>
      <c r="T80" s="281">
        <v>0</v>
      </c>
      <c r="U80" s="102"/>
      <c r="V80" s="281">
        <v>0</v>
      </c>
      <c r="W80" s="102"/>
      <c r="X80" s="53">
        <v>0</v>
      </c>
      <c r="Y80" s="278"/>
    </row>
    <row r="81" spans="1:25" ht="15.75" thickBot="1" x14ac:dyDescent="0.3">
      <c r="A81" s="114"/>
      <c r="B81" s="451"/>
      <c r="C81" s="114"/>
      <c r="D81" s="114"/>
      <c r="E81" s="114"/>
      <c r="F81" s="114"/>
      <c r="G81" s="115" t="s">
        <v>181</v>
      </c>
      <c r="H81" s="116"/>
      <c r="I81" s="116"/>
      <c r="J81" s="116"/>
      <c r="K81" s="116"/>
      <c r="L81" s="116"/>
      <c r="M81" s="116"/>
      <c r="N81" s="141">
        <v>0</v>
      </c>
      <c r="O81" s="142"/>
      <c r="P81" s="300">
        <v>0</v>
      </c>
      <c r="Q81" s="142"/>
      <c r="R81" s="336">
        <v>0</v>
      </c>
      <c r="S81" s="347"/>
      <c r="T81" s="336">
        <v>1</v>
      </c>
      <c r="U81" s="142"/>
      <c r="V81" s="336">
        <v>0</v>
      </c>
      <c r="W81" s="142"/>
      <c r="X81" s="141">
        <v>0</v>
      </c>
      <c r="Y81" s="347"/>
    </row>
    <row r="82" spans="1:25" x14ac:dyDescent="0.25">
      <c r="E82" s="114">
        <v>4428</v>
      </c>
    </row>
    <row r="83" spans="1:25" x14ac:dyDescent="0.25">
      <c r="B83" s="226" t="s">
        <v>296</v>
      </c>
    </row>
  </sheetData>
  <mergeCells count="40">
    <mergeCell ref="X4:Y4"/>
    <mergeCell ref="V3:Y3"/>
    <mergeCell ref="M66:M67"/>
    <mergeCell ref="K66:K67"/>
    <mergeCell ref="K4:K7"/>
    <mergeCell ref="M4:M7"/>
    <mergeCell ref="N3:Q3"/>
    <mergeCell ref="R3:U3"/>
    <mergeCell ref="N4:O4"/>
    <mergeCell ref="P4:Q4"/>
    <mergeCell ref="R4:S4"/>
    <mergeCell ref="T4:U4"/>
    <mergeCell ref="V4:W4"/>
    <mergeCell ref="D3:D7"/>
    <mergeCell ref="E3:E7"/>
    <mergeCell ref="F3:F7"/>
    <mergeCell ref="L4:L7"/>
    <mergeCell ref="G3:M3"/>
    <mergeCell ref="D66:D67"/>
    <mergeCell ref="B75:B81"/>
    <mergeCell ref="G75:M75"/>
    <mergeCell ref="G76:M76"/>
    <mergeCell ref="G77:M77"/>
    <mergeCell ref="G79:M79"/>
    <mergeCell ref="N2:Y2"/>
    <mergeCell ref="A1:Y1"/>
    <mergeCell ref="N6:Y6"/>
    <mergeCell ref="K48:K49"/>
    <mergeCell ref="M48:M49"/>
    <mergeCell ref="D48:D49"/>
    <mergeCell ref="G4:G7"/>
    <mergeCell ref="H5:H7"/>
    <mergeCell ref="I5:I7"/>
    <mergeCell ref="H4:I4"/>
    <mergeCell ref="J4:J7"/>
    <mergeCell ref="A2:A7"/>
    <mergeCell ref="B2:B7"/>
    <mergeCell ref="C2:D2"/>
    <mergeCell ref="E2:M2"/>
    <mergeCell ref="C3:C7"/>
  </mergeCells>
  <pageMargins left="0.25" right="0.25" top="0.75" bottom="0.75" header="0.3" footer="0.3"/>
  <pageSetup paperSize="9" scale="77" fitToHeight="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0"/>
  <sheetViews>
    <sheetView tabSelected="1" workbookViewId="0">
      <selection activeCell="W2" sqref="W2"/>
    </sheetView>
  </sheetViews>
  <sheetFormatPr defaultColWidth="9" defaultRowHeight="15" x14ac:dyDescent="0.25"/>
  <cols>
    <col min="1" max="1" width="9.28515625" customWidth="1"/>
    <col min="2" max="2" width="33.140625" customWidth="1"/>
    <col min="3" max="3" width="6.85546875" customWidth="1"/>
    <col min="4" max="4" width="8.28515625" customWidth="1"/>
    <col min="5" max="5" width="7.85546875" customWidth="1"/>
    <col min="6" max="6" width="5.42578125" customWidth="1"/>
    <col min="7" max="7" width="10.7109375" customWidth="1"/>
    <col min="8" max="8" width="5.85546875" customWidth="1"/>
    <col min="10" max="10" width="5.5703125" customWidth="1"/>
    <col min="11" max="12" width="5.140625" customWidth="1"/>
    <col min="13" max="13" width="5.42578125" customWidth="1"/>
  </cols>
  <sheetData>
    <row r="1" spans="1:23" ht="33" customHeight="1" x14ac:dyDescent="0.25">
      <c r="A1" s="414" t="s">
        <v>117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</row>
    <row r="2" spans="1:23" ht="33.75" customHeight="1" x14ac:dyDescent="0.3">
      <c r="A2" s="444" t="s">
        <v>118</v>
      </c>
      <c r="B2" s="444" t="s">
        <v>119</v>
      </c>
      <c r="C2" s="446" t="s">
        <v>120</v>
      </c>
      <c r="D2" s="447"/>
      <c r="E2" s="446" t="s">
        <v>121</v>
      </c>
      <c r="F2" s="448"/>
      <c r="G2" s="448"/>
      <c r="H2" s="448"/>
      <c r="I2" s="448"/>
      <c r="J2" s="448"/>
      <c r="K2" s="448"/>
      <c r="L2" s="448"/>
      <c r="M2" s="447"/>
      <c r="N2" s="472" t="s">
        <v>122</v>
      </c>
      <c r="O2" s="426"/>
      <c r="P2" s="426"/>
      <c r="Q2" s="426"/>
      <c r="R2" s="426"/>
      <c r="S2" s="426"/>
      <c r="T2" s="426"/>
      <c r="U2" s="473"/>
      <c r="W2" s="510"/>
    </row>
    <row r="3" spans="1:23" ht="28.5" customHeight="1" x14ac:dyDescent="0.25">
      <c r="A3" s="445"/>
      <c r="B3" s="445"/>
      <c r="C3" s="438" t="s">
        <v>123</v>
      </c>
      <c r="D3" s="438" t="s">
        <v>124</v>
      </c>
      <c r="E3" s="459" t="s">
        <v>125</v>
      </c>
      <c r="F3" s="459" t="s">
        <v>126</v>
      </c>
      <c r="G3" s="463" t="s">
        <v>127</v>
      </c>
      <c r="H3" s="464"/>
      <c r="I3" s="464"/>
      <c r="J3" s="464"/>
      <c r="K3" s="464"/>
      <c r="L3" s="464"/>
      <c r="M3" s="474"/>
      <c r="N3" s="475" t="s">
        <v>128</v>
      </c>
      <c r="O3" s="476"/>
      <c r="P3" s="475" t="s">
        <v>129</v>
      </c>
      <c r="Q3" s="476"/>
      <c r="R3" s="475" t="s">
        <v>130</v>
      </c>
      <c r="S3" s="476"/>
      <c r="T3" s="475" t="s">
        <v>131</v>
      </c>
      <c r="U3" s="476"/>
    </row>
    <row r="4" spans="1:23" ht="36" customHeight="1" x14ac:dyDescent="0.25">
      <c r="A4" s="445"/>
      <c r="B4" s="445"/>
      <c r="C4" s="439"/>
      <c r="D4" s="439"/>
      <c r="E4" s="460"/>
      <c r="F4" s="460"/>
      <c r="G4" s="438" t="s">
        <v>132</v>
      </c>
      <c r="H4" s="442" t="s">
        <v>133</v>
      </c>
      <c r="I4" s="443"/>
      <c r="J4" s="438" t="s">
        <v>134</v>
      </c>
      <c r="K4" s="459" t="s">
        <v>135</v>
      </c>
      <c r="L4" s="461" t="s">
        <v>363</v>
      </c>
      <c r="M4" s="480" t="s">
        <v>102</v>
      </c>
      <c r="N4" s="477"/>
      <c r="O4" s="478"/>
      <c r="P4" s="477"/>
      <c r="Q4" s="478"/>
      <c r="R4" s="477"/>
      <c r="S4" s="478"/>
      <c r="T4" s="477"/>
      <c r="U4" s="478"/>
    </row>
    <row r="5" spans="1:23" x14ac:dyDescent="0.25">
      <c r="A5" s="445"/>
      <c r="B5" s="445"/>
      <c r="C5" s="439"/>
      <c r="D5" s="439"/>
      <c r="E5" s="460"/>
      <c r="F5" s="460"/>
      <c r="G5" s="439"/>
      <c r="H5" s="440" t="s">
        <v>136</v>
      </c>
      <c r="I5" s="440" t="s">
        <v>137</v>
      </c>
      <c r="J5" s="439"/>
      <c r="K5" s="460"/>
      <c r="L5" s="460"/>
      <c r="M5" s="481"/>
      <c r="N5" s="42" t="s">
        <v>138</v>
      </c>
      <c r="O5" s="42" t="s">
        <v>139</v>
      </c>
      <c r="P5" s="42" t="s">
        <v>138</v>
      </c>
      <c r="Q5" s="42" t="s">
        <v>139</v>
      </c>
      <c r="R5" s="42" t="s">
        <v>138</v>
      </c>
      <c r="S5" s="42" t="s">
        <v>139</v>
      </c>
      <c r="T5" s="42" t="s">
        <v>138</v>
      </c>
      <c r="U5" s="42" t="s">
        <v>139</v>
      </c>
    </row>
    <row r="6" spans="1:23" x14ac:dyDescent="0.25">
      <c r="A6" s="445"/>
      <c r="B6" s="445"/>
      <c r="C6" s="439"/>
      <c r="D6" s="439"/>
      <c r="E6" s="460"/>
      <c r="F6" s="460"/>
      <c r="G6" s="439"/>
      <c r="H6" s="441"/>
      <c r="I6" s="441"/>
      <c r="J6" s="439"/>
      <c r="K6" s="460"/>
      <c r="L6" s="460"/>
      <c r="M6" s="481"/>
      <c r="N6" s="477" t="s">
        <v>140</v>
      </c>
      <c r="O6" s="430"/>
      <c r="P6" s="430"/>
      <c r="Q6" s="430"/>
      <c r="R6" s="430"/>
      <c r="S6" s="430"/>
      <c r="T6" s="430"/>
      <c r="U6" s="478"/>
    </row>
    <row r="7" spans="1:23" ht="40.5" customHeight="1" thickBot="1" x14ac:dyDescent="0.3">
      <c r="A7" s="445"/>
      <c r="B7" s="445"/>
      <c r="C7" s="439"/>
      <c r="D7" s="439"/>
      <c r="E7" s="460"/>
      <c r="F7" s="460"/>
      <c r="G7" s="439"/>
      <c r="H7" s="441"/>
      <c r="I7" s="441"/>
      <c r="J7" s="439"/>
      <c r="K7" s="460"/>
      <c r="L7" s="462"/>
      <c r="M7" s="481"/>
      <c r="N7" s="43">
        <v>17</v>
      </c>
      <c r="O7" s="43">
        <v>24</v>
      </c>
      <c r="P7" s="43">
        <v>17</v>
      </c>
      <c r="Q7" s="43">
        <v>24</v>
      </c>
      <c r="R7" s="43">
        <v>17</v>
      </c>
      <c r="S7" s="43">
        <v>24</v>
      </c>
      <c r="T7" s="43">
        <v>17</v>
      </c>
      <c r="U7" s="43">
        <v>24</v>
      </c>
    </row>
    <row r="8" spans="1:23" ht="15.75" thickBot="1" x14ac:dyDescent="0.3">
      <c r="A8" s="3" t="s">
        <v>141</v>
      </c>
      <c r="B8" s="4" t="s">
        <v>142</v>
      </c>
      <c r="C8" s="216" t="s">
        <v>337</v>
      </c>
      <c r="D8" s="216" t="s">
        <v>332</v>
      </c>
      <c r="E8" s="6" t="s">
        <v>145</v>
      </c>
      <c r="F8" s="6">
        <f t="shared" ref="F8:U8" si="0">SUM(F9+F24+F27)</f>
        <v>0</v>
      </c>
      <c r="G8" s="6">
        <f t="shared" si="0"/>
        <v>2052</v>
      </c>
      <c r="H8" s="6">
        <f t="shared" si="0"/>
        <v>22</v>
      </c>
      <c r="I8" s="28">
        <f t="shared" si="0"/>
        <v>16</v>
      </c>
      <c r="J8" s="28">
        <f t="shared" si="0"/>
        <v>0</v>
      </c>
      <c r="K8" s="28">
        <f t="shared" si="0"/>
        <v>48</v>
      </c>
      <c r="L8" s="28">
        <f t="shared" si="0"/>
        <v>24</v>
      </c>
      <c r="M8" s="28">
        <f t="shared" si="0"/>
        <v>36</v>
      </c>
      <c r="N8" s="44">
        <f t="shared" si="0"/>
        <v>570</v>
      </c>
      <c r="O8" s="45">
        <f t="shared" si="0"/>
        <v>612</v>
      </c>
      <c r="P8" s="44">
        <f t="shared" si="0"/>
        <v>366</v>
      </c>
      <c r="Q8" s="45">
        <f t="shared" si="0"/>
        <v>504</v>
      </c>
      <c r="R8" s="44">
        <f t="shared" si="0"/>
        <v>0</v>
      </c>
      <c r="S8" s="45">
        <f t="shared" si="0"/>
        <v>0</v>
      </c>
      <c r="T8" s="44">
        <f t="shared" si="0"/>
        <v>0</v>
      </c>
      <c r="U8" s="45">
        <f t="shared" si="0"/>
        <v>0</v>
      </c>
    </row>
    <row r="9" spans="1:23" x14ac:dyDescent="0.25">
      <c r="A9" s="7" t="s">
        <v>146</v>
      </c>
      <c r="B9" s="8" t="s">
        <v>147</v>
      </c>
      <c r="C9" s="214" t="s">
        <v>364</v>
      </c>
      <c r="D9" s="214" t="s">
        <v>332</v>
      </c>
      <c r="E9" s="10">
        <f t="shared" ref="E9:U9" si="1">SUM(E10:E23)</f>
        <v>1798</v>
      </c>
      <c r="F9" s="10">
        <f t="shared" si="1"/>
        <v>0</v>
      </c>
      <c r="G9" s="10">
        <f t="shared" si="1"/>
        <v>1798</v>
      </c>
      <c r="H9" s="10">
        <f t="shared" si="1"/>
        <v>0</v>
      </c>
      <c r="I9" s="46">
        <f t="shared" si="1"/>
        <v>0</v>
      </c>
      <c r="J9" s="46">
        <f t="shared" si="1"/>
        <v>0</v>
      </c>
      <c r="K9" s="46">
        <f t="shared" si="1"/>
        <v>48</v>
      </c>
      <c r="L9" s="46">
        <f t="shared" si="1"/>
        <v>24</v>
      </c>
      <c r="M9" s="46">
        <f t="shared" si="1"/>
        <v>36</v>
      </c>
      <c r="N9" s="47">
        <f t="shared" si="1"/>
        <v>466</v>
      </c>
      <c r="O9" s="48">
        <f t="shared" si="1"/>
        <v>572</v>
      </c>
      <c r="P9" s="47">
        <f t="shared" si="1"/>
        <v>332</v>
      </c>
      <c r="Q9" s="48">
        <f t="shared" si="1"/>
        <v>428</v>
      </c>
      <c r="R9" s="47">
        <f t="shared" si="1"/>
        <v>0</v>
      </c>
      <c r="S9" s="48">
        <f t="shared" si="1"/>
        <v>0</v>
      </c>
      <c r="T9" s="136">
        <f t="shared" si="1"/>
        <v>0</v>
      </c>
      <c r="U9" s="137">
        <f t="shared" si="1"/>
        <v>0</v>
      </c>
    </row>
    <row r="10" spans="1:23" x14ac:dyDescent="0.25">
      <c r="A10" s="153" t="s">
        <v>150</v>
      </c>
      <c r="B10" s="153" t="s">
        <v>151</v>
      </c>
      <c r="C10" s="12"/>
      <c r="D10" s="12" t="s">
        <v>360</v>
      </c>
      <c r="E10" s="13">
        <f t="shared" ref="E10:E23" si="2">SUM(G10)</f>
        <v>114</v>
      </c>
      <c r="F10" s="13"/>
      <c r="G10" s="13">
        <f t="shared" ref="G10:G23" si="3">SUM(N10:U10)</f>
        <v>114</v>
      </c>
      <c r="H10" s="40"/>
      <c r="I10" s="158"/>
      <c r="J10" s="222"/>
      <c r="K10" s="222">
        <v>6</v>
      </c>
      <c r="L10" s="229">
        <v>6</v>
      </c>
      <c r="M10" s="50">
        <v>6</v>
      </c>
      <c r="N10" s="51">
        <v>34</v>
      </c>
      <c r="O10" s="52">
        <v>20</v>
      </c>
      <c r="P10" s="145">
        <v>60</v>
      </c>
      <c r="Q10" s="159"/>
      <c r="R10" s="59"/>
      <c r="S10" s="60"/>
      <c r="T10" s="59"/>
      <c r="U10" s="60"/>
    </row>
    <row r="11" spans="1:23" x14ac:dyDescent="0.25">
      <c r="A11" s="154" t="s">
        <v>153</v>
      </c>
      <c r="B11" s="154" t="s">
        <v>154</v>
      </c>
      <c r="C11" s="12" t="s">
        <v>155</v>
      </c>
      <c r="D11" s="12"/>
      <c r="E11" s="13">
        <f t="shared" si="2"/>
        <v>172</v>
      </c>
      <c r="F11" s="13"/>
      <c r="G11" s="13">
        <f t="shared" si="3"/>
        <v>172</v>
      </c>
      <c r="H11" s="40"/>
      <c r="I11" s="160"/>
      <c r="J11" s="222"/>
      <c r="K11" s="222"/>
      <c r="L11" s="222"/>
      <c r="M11" s="50"/>
      <c r="N11" s="51">
        <v>34</v>
      </c>
      <c r="O11" s="52">
        <v>52</v>
      </c>
      <c r="P11" s="56">
        <v>32</v>
      </c>
      <c r="Q11" s="57">
        <v>54</v>
      </c>
      <c r="R11" s="59"/>
      <c r="S11" s="60"/>
      <c r="T11" s="59"/>
      <c r="U11" s="60"/>
    </row>
    <row r="12" spans="1:23" x14ac:dyDescent="0.25">
      <c r="A12" s="154" t="s">
        <v>156</v>
      </c>
      <c r="B12" s="154" t="s">
        <v>157</v>
      </c>
      <c r="C12" s="12" t="s">
        <v>155</v>
      </c>
      <c r="D12" s="12"/>
      <c r="E12" s="13">
        <f t="shared" si="2"/>
        <v>144</v>
      </c>
      <c r="F12" s="13"/>
      <c r="G12" s="13">
        <f t="shared" si="3"/>
        <v>144</v>
      </c>
      <c r="H12" s="40"/>
      <c r="I12" s="160"/>
      <c r="J12" s="222"/>
      <c r="K12" s="222"/>
      <c r="L12" s="222"/>
      <c r="M12" s="50"/>
      <c r="N12" s="161">
        <v>34</v>
      </c>
      <c r="O12" s="162">
        <v>38</v>
      </c>
      <c r="P12" s="163">
        <v>34</v>
      </c>
      <c r="Q12" s="164">
        <v>38</v>
      </c>
      <c r="R12" s="59"/>
      <c r="S12" s="60"/>
      <c r="T12" s="59"/>
      <c r="U12" s="60"/>
    </row>
    <row r="13" spans="1:23" x14ac:dyDescent="0.25">
      <c r="A13" s="154" t="s">
        <v>158</v>
      </c>
      <c r="B13" s="155" t="s">
        <v>159</v>
      </c>
      <c r="C13" s="12"/>
      <c r="D13" s="12" t="s">
        <v>152</v>
      </c>
      <c r="E13" s="13">
        <f t="shared" si="2"/>
        <v>268</v>
      </c>
      <c r="F13" s="13"/>
      <c r="G13" s="13">
        <f t="shared" si="3"/>
        <v>268</v>
      </c>
      <c r="H13" s="40"/>
      <c r="I13" s="160"/>
      <c r="J13" s="222"/>
      <c r="K13" s="222">
        <v>6</v>
      </c>
      <c r="L13" s="229">
        <v>6</v>
      </c>
      <c r="M13" s="50">
        <v>6</v>
      </c>
      <c r="N13" s="51">
        <v>52</v>
      </c>
      <c r="O13" s="75">
        <v>82</v>
      </c>
      <c r="P13" s="53">
        <v>52</v>
      </c>
      <c r="Q13" s="54">
        <v>82</v>
      </c>
      <c r="R13" s="59"/>
      <c r="S13" s="60"/>
      <c r="T13" s="59"/>
      <c r="U13" s="60"/>
    </row>
    <row r="14" spans="1:23" x14ac:dyDescent="0.25">
      <c r="A14" s="154" t="s">
        <v>161</v>
      </c>
      <c r="B14" s="154" t="s">
        <v>162</v>
      </c>
      <c r="C14" s="12"/>
      <c r="D14" s="12" t="s">
        <v>177</v>
      </c>
      <c r="E14" s="13">
        <f t="shared" si="2"/>
        <v>108</v>
      </c>
      <c r="F14" s="13"/>
      <c r="G14" s="13">
        <f t="shared" si="3"/>
        <v>108</v>
      </c>
      <c r="H14" s="40"/>
      <c r="I14" s="160"/>
      <c r="J14" s="222"/>
      <c r="K14" s="222">
        <v>12</v>
      </c>
      <c r="L14" s="50"/>
      <c r="M14" s="50">
        <v>6</v>
      </c>
      <c r="N14" s="51">
        <v>68</v>
      </c>
      <c r="O14" s="77">
        <v>40</v>
      </c>
      <c r="P14" s="165"/>
      <c r="Q14" s="159"/>
      <c r="R14" s="59"/>
      <c r="S14" s="60"/>
      <c r="T14" s="59"/>
      <c r="U14" s="60"/>
    </row>
    <row r="15" spans="1:23" x14ac:dyDescent="0.25">
      <c r="A15" s="154" t="s">
        <v>163</v>
      </c>
      <c r="B15" s="154" t="s">
        <v>164</v>
      </c>
      <c r="C15" s="16"/>
      <c r="D15" s="12" t="s">
        <v>152</v>
      </c>
      <c r="E15" s="13">
        <f t="shared" si="2"/>
        <v>180</v>
      </c>
      <c r="F15" s="13"/>
      <c r="G15" s="13">
        <f t="shared" si="3"/>
        <v>180</v>
      </c>
      <c r="H15" s="40"/>
      <c r="I15" s="160"/>
      <c r="J15" s="222"/>
      <c r="K15" s="222">
        <v>6</v>
      </c>
      <c r="L15" s="229">
        <v>6</v>
      </c>
      <c r="M15" s="50">
        <v>6</v>
      </c>
      <c r="N15" s="161">
        <v>34</v>
      </c>
      <c r="O15" s="162">
        <v>56</v>
      </c>
      <c r="P15" s="163">
        <v>34</v>
      </c>
      <c r="Q15" s="166">
        <v>56</v>
      </c>
      <c r="R15" s="59"/>
      <c r="S15" s="60"/>
      <c r="T15" s="59"/>
      <c r="U15" s="60"/>
    </row>
    <row r="16" spans="1:23" x14ac:dyDescent="0.25">
      <c r="A16" s="154" t="s">
        <v>165</v>
      </c>
      <c r="B16" s="154" t="s">
        <v>166</v>
      </c>
      <c r="C16" s="12"/>
      <c r="D16" s="12" t="s">
        <v>177</v>
      </c>
      <c r="E16" s="13">
        <f t="shared" si="2"/>
        <v>108</v>
      </c>
      <c r="F16" s="13"/>
      <c r="G16" s="13">
        <f t="shared" si="3"/>
        <v>108</v>
      </c>
      <c r="H16" s="40"/>
      <c r="I16" s="160"/>
      <c r="J16" s="222"/>
      <c r="K16" s="222">
        <v>12</v>
      </c>
      <c r="L16" s="50"/>
      <c r="M16" s="50">
        <v>6</v>
      </c>
      <c r="N16" s="167">
        <v>54</v>
      </c>
      <c r="O16" s="224">
        <v>54</v>
      </c>
      <c r="P16" s="165"/>
      <c r="Q16" s="159"/>
      <c r="R16" s="59"/>
      <c r="S16" s="60"/>
      <c r="T16" s="59"/>
      <c r="U16" s="60"/>
    </row>
    <row r="17" spans="1:21" x14ac:dyDescent="0.25">
      <c r="A17" s="154" t="s">
        <v>167</v>
      </c>
      <c r="B17" s="154" t="s">
        <v>168</v>
      </c>
      <c r="C17" s="212" t="s">
        <v>160</v>
      </c>
      <c r="D17" s="218"/>
      <c r="E17" s="13">
        <f t="shared" si="2"/>
        <v>108</v>
      </c>
      <c r="F17" s="19"/>
      <c r="G17" s="13">
        <f t="shared" si="3"/>
        <v>108</v>
      </c>
      <c r="H17" s="156"/>
      <c r="I17" s="168"/>
      <c r="J17" s="62"/>
      <c r="K17" s="62"/>
      <c r="L17" s="62"/>
      <c r="M17" s="63"/>
      <c r="N17" s="174">
        <v>34</v>
      </c>
      <c r="O17" s="175">
        <v>38</v>
      </c>
      <c r="P17" s="139">
        <v>18</v>
      </c>
      <c r="Q17" s="81">
        <v>18</v>
      </c>
      <c r="R17" s="172"/>
      <c r="S17" s="66"/>
      <c r="T17" s="65"/>
      <c r="U17" s="66"/>
    </row>
    <row r="18" spans="1:21" x14ac:dyDescent="0.25">
      <c r="A18" s="154" t="s">
        <v>169</v>
      </c>
      <c r="B18" s="154" t="s">
        <v>170</v>
      </c>
      <c r="C18" s="12" t="s">
        <v>160</v>
      </c>
      <c r="D18" s="218"/>
      <c r="E18" s="13">
        <f t="shared" si="2"/>
        <v>108</v>
      </c>
      <c r="F18" s="19"/>
      <c r="G18" s="13">
        <f t="shared" si="3"/>
        <v>108</v>
      </c>
      <c r="H18" s="156"/>
      <c r="I18" s="168"/>
      <c r="J18" s="62"/>
      <c r="K18" s="62"/>
      <c r="L18" s="62"/>
      <c r="M18" s="63"/>
      <c r="N18" s="171">
        <v>54</v>
      </c>
      <c r="O18" s="81">
        <v>54</v>
      </c>
      <c r="P18" s="172"/>
      <c r="Q18" s="169"/>
      <c r="R18" s="172"/>
      <c r="S18" s="66"/>
      <c r="T18" s="65"/>
      <c r="U18" s="66"/>
    </row>
    <row r="19" spans="1:21" x14ac:dyDescent="0.25">
      <c r="A19" s="154" t="s">
        <v>171</v>
      </c>
      <c r="B19" s="154" t="s">
        <v>172</v>
      </c>
      <c r="C19" s="12"/>
      <c r="D19" s="212" t="s">
        <v>360</v>
      </c>
      <c r="E19" s="13">
        <f t="shared" si="2"/>
        <v>144</v>
      </c>
      <c r="F19" s="19"/>
      <c r="G19" s="13">
        <f t="shared" si="3"/>
        <v>144</v>
      </c>
      <c r="H19" s="156"/>
      <c r="I19" s="168"/>
      <c r="J19" s="62"/>
      <c r="K19" s="62">
        <v>6</v>
      </c>
      <c r="L19" s="230">
        <v>6</v>
      </c>
      <c r="M19" s="63">
        <v>6</v>
      </c>
      <c r="N19" s="173"/>
      <c r="O19" s="162">
        <v>52</v>
      </c>
      <c r="P19" s="163">
        <v>34</v>
      </c>
      <c r="Q19" s="166">
        <v>58</v>
      </c>
      <c r="R19" s="172"/>
      <c r="S19" s="66"/>
      <c r="T19" s="65"/>
      <c r="U19" s="66"/>
    </row>
    <row r="20" spans="1:21" x14ac:dyDescent="0.25">
      <c r="A20" s="154" t="s">
        <v>173</v>
      </c>
      <c r="B20" s="154" t="s">
        <v>174</v>
      </c>
      <c r="C20" s="12" t="s">
        <v>160</v>
      </c>
      <c r="D20" s="218"/>
      <c r="E20" s="13">
        <f t="shared" si="2"/>
        <v>72</v>
      </c>
      <c r="F20" s="19"/>
      <c r="G20" s="13">
        <f t="shared" si="3"/>
        <v>72</v>
      </c>
      <c r="H20" s="156"/>
      <c r="I20" s="168"/>
      <c r="J20" s="62"/>
      <c r="K20" s="62"/>
      <c r="L20" s="62"/>
      <c r="M20" s="63"/>
      <c r="N20" s="59"/>
      <c r="O20" s="60"/>
      <c r="P20" s="167">
        <v>34</v>
      </c>
      <c r="Q20" s="57">
        <v>38</v>
      </c>
      <c r="R20" s="172"/>
      <c r="S20" s="66"/>
      <c r="T20" s="65"/>
      <c r="U20" s="66"/>
    </row>
    <row r="21" spans="1:21" x14ac:dyDescent="0.25">
      <c r="A21" s="154" t="s">
        <v>175</v>
      </c>
      <c r="B21" s="154" t="s">
        <v>176</v>
      </c>
      <c r="C21" s="12" t="s">
        <v>155</v>
      </c>
      <c r="D21" s="12"/>
      <c r="E21" s="13">
        <f t="shared" si="2"/>
        <v>172</v>
      </c>
      <c r="F21" s="19"/>
      <c r="G21" s="13">
        <f t="shared" si="3"/>
        <v>172</v>
      </c>
      <c r="H21" s="156"/>
      <c r="I21" s="168"/>
      <c r="J21" s="62"/>
      <c r="K21" s="62"/>
      <c r="L21" s="62"/>
      <c r="M21" s="63"/>
      <c r="N21" s="174">
        <v>34</v>
      </c>
      <c r="O21" s="175">
        <v>52</v>
      </c>
      <c r="P21" s="170">
        <v>34</v>
      </c>
      <c r="Q21" s="81">
        <v>52</v>
      </c>
      <c r="R21" s="172"/>
      <c r="S21" s="66"/>
      <c r="T21" s="65"/>
      <c r="U21" s="66"/>
    </row>
    <row r="22" spans="1:21" x14ac:dyDescent="0.25">
      <c r="A22" s="154" t="s">
        <v>178</v>
      </c>
      <c r="B22" s="154" t="s">
        <v>179</v>
      </c>
      <c r="C22" s="12" t="s">
        <v>160</v>
      </c>
      <c r="D22" s="218"/>
      <c r="E22" s="13">
        <f t="shared" si="2"/>
        <v>68</v>
      </c>
      <c r="F22" s="19"/>
      <c r="G22" s="13">
        <f t="shared" si="3"/>
        <v>68</v>
      </c>
      <c r="H22" s="156"/>
      <c r="I22" s="168"/>
      <c r="J22" s="62"/>
      <c r="K22" s="62"/>
      <c r="L22" s="62"/>
      <c r="M22" s="63"/>
      <c r="N22" s="174">
        <v>34</v>
      </c>
      <c r="O22" s="81">
        <v>34</v>
      </c>
      <c r="P22" s="172"/>
      <c r="Q22" s="169"/>
      <c r="R22" s="172"/>
      <c r="S22" s="66"/>
      <c r="T22" s="65"/>
      <c r="U22" s="66"/>
    </row>
    <row r="23" spans="1:21" ht="15.75" thickBot="1" x14ac:dyDescent="0.3">
      <c r="A23" s="157" t="s">
        <v>180</v>
      </c>
      <c r="B23" s="157" t="s">
        <v>181</v>
      </c>
      <c r="C23" s="225"/>
      <c r="D23" s="218"/>
      <c r="E23" s="13">
        <f t="shared" si="2"/>
        <v>32</v>
      </c>
      <c r="F23" s="19"/>
      <c r="G23" s="19">
        <f t="shared" si="3"/>
        <v>32</v>
      </c>
      <c r="H23" s="156"/>
      <c r="I23" s="168"/>
      <c r="J23" s="62"/>
      <c r="K23" s="62"/>
      <c r="L23" s="62"/>
      <c r="M23" s="63"/>
      <c r="N23" s="176"/>
      <c r="O23" s="177"/>
      <c r="P23" s="178"/>
      <c r="Q23" s="179">
        <v>32</v>
      </c>
      <c r="R23" s="172"/>
      <c r="S23" s="66"/>
      <c r="T23" s="65"/>
      <c r="U23" s="66"/>
    </row>
    <row r="24" spans="1:21" ht="15.75" thickBot="1" x14ac:dyDescent="0.3">
      <c r="A24" s="482" t="s">
        <v>183</v>
      </c>
      <c r="B24" s="483"/>
      <c r="C24" s="215" t="s">
        <v>251</v>
      </c>
      <c r="D24" s="215" t="s">
        <v>191</v>
      </c>
      <c r="E24" s="6">
        <f t="shared" ref="E24:U24" si="4">SUM(E25:E26)</f>
        <v>180</v>
      </c>
      <c r="F24" s="6">
        <f t="shared" si="4"/>
        <v>0</v>
      </c>
      <c r="G24" s="6">
        <f t="shared" si="4"/>
        <v>180</v>
      </c>
      <c r="H24" s="6">
        <f t="shared" si="4"/>
        <v>0</v>
      </c>
      <c r="I24" s="28">
        <f t="shared" si="4"/>
        <v>0</v>
      </c>
      <c r="J24" s="28">
        <f t="shared" si="4"/>
        <v>0</v>
      </c>
      <c r="K24" s="28">
        <f t="shared" si="4"/>
        <v>0</v>
      </c>
      <c r="L24" s="28"/>
      <c r="M24" s="28">
        <f t="shared" si="4"/>
        <v>0</v>
      </c>
      <c r="N24" s="67">
        <f t="shared" si="4"/>
        <v>68</v>
      </c>
      <c r="O24" s="68">
        <f t="shared" si="4"/>
        <v>40</v>
      </c>
      <c r="P24" s="44">
        <f t="shared" si="4"/>
        <v>34</v>
      </c>
      <c r="Q24" s="45">
        <f t="shared" si="4"/>
        <v>38</v>
      </c>
      <c r="R24" s="44">
        <f t="shared" si="4"/>
        <v>0</v>
      </c>
      <c r="S24" s="45">
        <f t="shared" si="4"/>
        <v>0</v>
      </c>
      <c r="T24" s="44">
        <f t="shared" si="4"/>
        <v>0</v>
      </c>
      <c r="U24" s="45">
        <f t="shared" si="4"/>
        <v>0</v>
      </c>
    </row>
    <row r="25" spans="1:21" x14ac:dyDescent="0.25">
      <c r="A25" s="11" t="s">
        <v>185</v>
      </c>
      <c r="B25" s="11" t="s">
        <v>186</v>
      </c>
      <c r="C25" s="12" t="s">
        <v>160</v>
      </c>
      <c r="D25" s="12"/>
      <c r="E25" s="219">
        <f>SUM(G25)</f>
        <v>108</v>
      </c>
      <c r="F25" s="13"/>
      <c r="G25" s="219">
        <f>SUM(N25:U25)</f>
        <v>108</v>
      </c>
      <c r="H25" s="13"/>
      <c r="I25" s="55"/>
      <c r="J25" s="222"/>
      <c r="K25" s="222"/>
      <c r="L25" s="222"/>
      <c r="M25" s="50"/>
      <c r="N25" s="78">
        <v>68</v>
      </c>
      <c r="O25" s="58">
        <v>40</v>
      </c>
      <c r="P25" s="165"/>
      <c r="Q25" s="159"/>
      <c r="R25" s="59"/>
      <c r="S25" s="60"/>
      <c r="T25" s="59"/>
      <c r="U25" s="60"/>
    </row>
    <row r="26" spans="1:21" ht="15.75" thickBot="1" x14ac:dyDescent="0.3">
      <c r="A26" s="11" t="s">
        <v>187</v>
      </c>
      <c r="B26" s="11" t="s">
        <v>188</v>
      </c>
      <c r="C26" s="12" t="s">
        <v>160</v>
      </c>
      <c r="D26" s="12"/>
      <c r="E26" s="219">
        <f>SUM(G26)</f>
        <v>72</v>
      </c>
      <c r="F26" s="13"/>
      <c r="G26" s="219">
        <f>SUM(N26:U26)</f>
        <v>72</v>
      </c>
      <c r="H26" s="13"/>
      <c r="I26" s="55"/>
      <c r="J26" s="222"/>
      <c r="K26" s="222"/>
      <c r="L26" s="222"/>
      <c r="M26" s="50"/>
      <c r="N26" s="180"/>
      <c r="O26" s="181"/>
      <c r="P26" s="53">
        <v>34</v>
      </c>
      <c r="Q26" s="57">
        <v>38</v>
      </c>
      <c r="R26" s="59"/>
      <c r="S26" s="60"/>
      <c r="T26" s="59"/>
      <c r="U26" s="60"/>
    </row>
    <row r="27" spans="1:21" ht="15.75" thickBot="1" x14ac:dyDescent="0.3">
      <c r="A27" s="482" t="s">
        <v>189</v>
      </c>
      <c r="B27" s="483"/>
      <c r="C27" s="223" t="s">
        <v>190</v>
      </c>
      <c r="D27" s="223" t="s">
        <v>191</v>
      </c>
      <c r="E27" s="6">
        <f t="shared" ref="E27:U27" si="5">SUM(E28:E29)</f>
        <v>74</v>
      </c>
      <c r="F27" s="6">
        <f t="shared" si="5"/>
        <v>0</v>
      </c>
      <c r="G27" s="6">
        <f t="shared" si="5"/>
        <v>74</v>
      </c>
      <c r="H27" s="6">
        <f t="shared" si="5"/>
        <v>22</v>
      </c>
      <c r="I27" s="6">
        <f t="shared" si="5"/>
        <v>16</v>
      </c>
      <c r="J27" s="6">
        <f t="shared" si="5"/>
        <v>0</v>
      </c>
      <c r="K27" s="6">
        <f t="shared" si="5"/>
        <v>0</v>
      </c>
      <c r="L27" s="28"/>
      <c r="M27" s="28">
        <f t="shared" si="5"/>
        <v>0</v>
      </c>
      <c r="N27" s="67">
        <f t="shared" si="5"/>
        <v>36</v>
      </c>
      <c r="O27" s="68">
        <f t="shared" si="5"/>
        <v>0</v>
      </c>
      <c r="P27" s="44">
        <f t="shared" si="5"/>
        <v>0</v>
      </c>
      <c r="Q27" s="45">
        <f t="shared" si="5"/>
        <v>38</v>
      </c>
      <c r="R27" s="44">
        <f t="shared" si="5"/>
        <v>0</v>
      </c>
      <c r="S27" s="45">
        <f t="shared" si="5"/>
        <v>0</v>
      </c>
      <c r="T27" s="44">
        <f t="shared" si="5"/>
        <v>0</v>
      </c>
      <c r="U27" s="45">
        <f t="shared" si="5"/>
        <v>0</v>
      </c>
    </row>
    <row r="28" spans="1:21" x14ac:dyDescent="0.25">
      <c r="A28" s="123" t="s">
        <v>192</v>
      </c>
      <c r="B28" s="123" t="s">
        <v>193</v>
      </c>
      <c r="C28" s="124"/>
      <c r="D28" s="123"/>
      <c r="E28" s="219">
        <f>SUM(G28)</f>
        <v>38</v>
      </c>
      <c r="F28" s="124"/>
      <c r="G28" s="124">
        <v>38</v>
      </c>
      <c r="H28" s="124">
        <v>22</v>
      </c>
      <c r="I28" s="128">
        <v>16</v>
      </c>
      <c r="J28" s="128"/>
      <c r="K28" s="128"/>
      <c r="L28" s="128"/>
      <c r="M28" s="129"/>
      <c r="N28" s="130"/>
      <c r="O28" s="147"/>
      <c r="P28" s="231"/>
      <c r="Q28" s="148">
        <v>38</v>
      </c>
      <c r="R28" s="132"/>
      <c r="S28" s="133"/>
      <c r="T28" s="132"/>
      <c r="U28" s="133"/>
    </row>
    <row r="29" spans="1:21" ht="15.75" thickBot="1" x14ac:dyDescent="0.3">
      <c r="A29" s="17" t="s">
        <v>194</v>
      </c>
      <c r="B29" s="17" t="s">
        <v>195</v>
      </c>
      <c r="C29" s="19"/>
      <c r="D29" s="17"/>
      <c r="E29" s="219">
        <f>SUM(G29)</f>
        <v>36</v>
      </c>
      <c r="F29" s="19"/>
      <c r="G29" s="19">
        <v>36</v>
      </c>
      <c r="H29" s="19"/>
      <c r="I29" s="62"/>
      <c r="J29" s="62"/>
      <c r="K29" s="62"/>
      <c r="L29" s="62"/>
      <c r="M29" s="63"/>
      <c r="N29" s="149">
        <v>36</v>
      </c>
      <c r="O29" s="79"/>
      <c r="P29" s="65"/>
      <c r="Q29" s="66"/>
      <c r="R29" s="65"/>
      <c r="S29" s="66"/>
      <c r="T29" s="65"/>
      <c r="U29" s="66"/>
    </row>
    <row r="30" spans="1:21" ht="15.75" thickBot="1" x14ac:dyDescent="0.3">
      <c r="A30" s="26" t="s">
        <v>196</v>
      </c>
      <c r="B30" s="27" t="s">
        <v>197</v>
      </c>
      <c r="C30" s="28" t="s">
        <v>198</v>
      </c>
      <c r="D30" s="6" t="s">
        <v>199</v>
      </c>
      <c r="E30" s="6" t="s">
        <v>200</v>
      </c>
      <c r="F30" s="6">
        <f t="shared" ref="F30:U30" si="6">SUM(F31:F46)</f>
        <v>130</v>
      </c>
      <c r="G30" s="6">
        <f t="shared" si="6"/>
        <v>810</v>
      </c>
      <c r="H30" s="6">
        <f t="shared" si="6"/>
        <v>456</v>
      </c>
      <c r="I30" s="28">
        <f t="shared" si="6"/>
        <v>354</v>
      </c>
      <c r="J30" s="28">
        <f t="shared" si="6"/>
        <v>0</v>
      </c>
      <c r="K30" s="28">
        <f t="shared" si="6"/>
        <v>6</v>
      </c>
      <c r="L30" s="28">
        <f t="shared" si="6"/>
        <v>6</v>
      </c>
      <c r="M30" s="28">
        <f t="shared" si="6"/>
        <v>6</v>
      </c>
      <c r="N30" s="67">
        <f t="shared" si="6"/>
        <v>42</v>
      </c>
      <c r="O30" s="68">
        <f t="shared" si="6"/>
        <v>216</v>
      </c>
      <c r="P30" s="44">
        <f t="shared" si="6"/>
        <v>100</v>
      </c>
      <c r="Q30" s="45">
        <f t="shared" si="6"/>
        <v>84</v>
      </c>
      <c r="R30" s="44">
        <f t="shared" si="6"/>
        <v>152</v>
      </c>
      <c r="S30" s="45">
        <f t="shared" si="6"/>
        <v>128</v>
      </c>
      <c r="T30" s="44">
        <f t="shared" si="6"/>
        <v>136</v>
      </c>
      <c r="U30" s="45">
        <f t="shared" si="6"/>
        <v>82</v>
      </c>
    </row>
    <row r="31" spans="1:21" ht="24" x14ac:dyDescent="0.25">
      <c r="A31" s="21" t="s">
        <v>201</v>
      </c>
      <c r="B31" s="29" t="s">
        <v>202</v>
      </c>
      <c r="C31" s="12" t="s">
        <v>182</v>
      </c>
      <c r="D31" s="29"/>
      <c r="E31" s="219">
        <f t="shared" ref="E31:E46" si="7">SUM(F31:G31)</f>
        <v>78</v>
      </c>
      <c r="F31" s="219">
        <v>10</v>
      </c>
      <c r="G31" s="219">
        <v>68</v>
      </c>
      <c r="H31" s="219">
        <v>42</v>
      </c>
      <c r="I31" s="69">
        <v>26</v>
      </c>
      <c r="J31" s="69"/>
      <c r="K31" s="69"/>
      <c r="L31" s="69"/>
      <c r="M31" s="70"/>
      <c r="N31" s="82"/>
      <c r="O31" s="85">
        <v>78</v>
      </c>
      <c r="P31" s="73"/>
      <c r="Q31" s="74"/>
      <c r="R31" s="73"/>
      <c r="S31" s="74"/>
      <c r="T31" s="73"/>
      <c r="U31" s="74"/>
    </row>
    <row r="32" spans="1:21" ht="24" x14ac:dyDescent="0.25">
      <c r="A32" s="11" t="s">
        <v>203</v>
      </c>
      <c r="B32" s="14" t="s">
        <v>204</v>
      </c>
      <c r="C32" s="12" t="s">
        <v>182</v>
      </c>
      <c r="D32" s="14"/>
      <c r="E32" s="219">
        <f t="shared" si="7"/>
        <v>54</v>
      </c>
      <c r="F32" s="13">
        <v>8</v>
      </c>
      <c r="G32" s="13">
        <v>46</v>
      </c>
      <c r="H32" s="13">
        <v>30</v>
      </c>
      <c r="I32" s="222">
        <v>16</v>
      </c>
      <c r="J32" s="222"/>
      <c r="K32" s="222"/>
      <c r="L32" s="222"/>
      <c r="M32" s="50"/>
      <c r="N32" s="86"/>
      <c r="O32" s="58">
        <v>54</v>
      </c>
      <c r="P32" s="59"/>
      <c r="Q32" s="60"/>
      <c r="R32" s="59"/>
      <c r="S32" s="60"/>
      <c r="T32" s="59"/>
      <c r="U32" s="60"/>
    </row>
    <row r="33" spans="1:21" ht="24" x14ac:dyDescent="0.25">
      <c r="A33" s="11" t="s">
        <v>205</v>
      </c>
      <c r="B33" s="14" t="s">
        <v>206</v>
      </c>
      <c r="C33" s="14"/>
      <c r="D33" s="12" t="s">
        <v>177</v>
      </c>
      <c r="E33" s="219">
        <f t="shared" si="7"/>
        <v>90</v>
      </c>
      <c r="F33" s="13">
        <v>14</v>
      </c>
      <c r="G33" s="13">
        <v>76</v>
      </c>
      <c r="H33" s="13">
        <v>52</v>
      </c>
      <c r="I33" s="222">
        <v>24</v>
      </c>
      <c r="J33" s="222"/>
      <c r="K33" s="222">
        <v>6</v>
      </c>
      <c r="L33" s="229">
        <v>6</v>
      </c>
      <c r="M33" s="50">
        <v>6</v>
      </c>
      <c r="N33" s="87"/>
      <c r="O33" s="88"/>
      <c r="P33" s="53">
        <v>48</v>
      </c>
      <c r="Q33" s="54">
        <v>42</v>
      </c>
      <c r="R33" s="59"/>
      <c r="S33" s="60"/>
      <c r="T33" s="59"/>
      <c r="U33" s="60"/>
    </row>
    <row r="34" spans="1:21" ht="24" x14ac:dyDescent="0.25">
      <c r="A34" s="11" t="s">
        <v>207</v>
      </c>
      <c r="B34" s="14" t="s">
        <v>208</v>
      </c>
      <c r="C34" s="12" t="s">
        <v>160</v>
      </c>
      <c r="D34" s="14"/>
      <c r="E34" s="219">
        <f t="shared" si="7"/>
        <v>56</v>
      </c>
      <c r="F34" s="13">
        <v>8</v>
      </c>
      <c r="G34" s="13">
        <v>48</v>
      </c>
      <c r="H34" s="13">
        <v>40</v>
      </c>
      <c r="I34" s="222">
        <v>8</v>
      </c>
      <c r="J34" s="222"/>
      <c r="K34" s="222"/>
      <c r="L34" s="222"/>
      <c r="M34" s="50"/>
      <c r="N34" s="59"/>
      <c r="O34" s="60"/>
      <c r="P34" s="59"/>
      <c r="Q34" s="60"/>
      <c r="R34" s="53">
        <v>24</v>
      </c>
      <c r="S34" s="57">
        <v>32</v>
      </c>
      <c r="T34" s="59"/>
      <c r="U34" s="60"/>
    </row>
    <row r="35" spans="1:21" x14ac:dyDescent="0.25">
      <c r="A35" s="11" t="s">
        <v>209</v>
      </c>
      <c r="B35" s="11" t="s">
        <v>210</v>
      </c>
      <c r="C35" s="12" t="s">
        <v>182</v>
      </c>
      <c r="D35" s="11"/>
      <c r="E35" s="219">
        <f t="shared" si="7"/>
        <v>52</v>
      </c>
      <c r="F35" s="13">
        <v>8</v>
      </c>
      <c r="G35" s="13">
        <v>44</v>
      </c>
      <c r="H35" s="13">
        <v>28</v>
      </c>
      <c r="I35" s="222">
        <v>16</v>
      </c>
      <c r="J35" s="222"/>
      <c r="K35" s="222"/>
      <c r="L35" s="222"/>
      <c r="M35" s="50"/>
      <c r="N35" s="59"/>
      <c r="O35" s="60"/>
      <c r="P35" s="76">
        <v>52</v>
      </c>
      <c r="Q35" s="60"/>
      <c r="R35" s="59"/>
      <c r="S35" s="60"/>
      <c r="T35" s="59"/>
      <c r="U35" s="60"/>
    </row>
    <row r="36" spans="1:21" x14ac:dyDescent="0.25">
      <c r="A36" s="11" t="s">
        <v>211</v>
      </c>
      <c r="B36" s="11" t="s">
        <v>212</v>
      </c>
      <c r="C36" s="12" t="s">
        <v>160</v>
      </c>
      <c r="D36" s="11"/>
      <c r="E36" s="219">
        <f t="shared" si="7"/>
        <v>60</v>
      </c>
      <c r="F36" s="13">
        <v>10</v>
      </c>
      <c r="G36" s="13">
        <v>50</v>
      </c>
      <c r="H36" s="13">
        <v>40</v>
      </c>
      <c r="I36" s="222">
        <v>10</v>
      </c>
      <c r="J36" s="222"/>
      <c r="K36" s="222"/>
      <c r="L36" s="222"/>
      <c r="M36" s="50"/>
      <c r="N36" s="59"/>
      <c r="O36" s="60"/>
      <c r="P36" s="59"/>
      <c r="Q36" s="60"/>
      <c r="R36" s="53">
        <v>26</v>
      </c>
      <c r="S36" s="57">
        <v>34</v>
      </c>
      <c r="T36" s="59"/>
      <c r="U36" s="60"/>
    </row>
    <row r="37" spans="1:21" ht="24" x14ac:dyDescent="0.25">
      <c r="A37" s="11" t="s">
        <v>213</v>
      </c>
      <c r="B37" s="14" t="s">
        <v>214</v>
      </c>
      <c r="C37" s="12" t="s">
        <v>160</v>
      </c>
      <c r="D37" s="14"/>
      <c r="E37" s="219">
        <f t="shared" si="7"/>
        <v>66</v>
      </c>
      <c r="F37" s="13">
        <v>8</v>
      </c>
      <c r="G37" s="13">
        <v>58</v>
      </c>
      <c r="H37" s="13">
        <v>0</v>
      </c>
      <c r="I37" s="222">
        <v>58</v>
      </c>
      <c r="J37" s="222"/>
      <c r="K37" s="222"/>
      <c r="L37" s="222"/>
      <c r="M37" s="50"/>
      <c r="N37" s="59"/>
      <c r="O37" s="60"/>
      <c r="P37" s="59"/>
      <c r="Q37" s="60"/>
      <c r="R37" s="53">
        <v>30</v>
      </c>
      <c r="S37" s="57">
        <v>36</v>
      </c>
      <c r="T37" s="59"/>
      <c r="U37" s="60"/>
    </row>
    <row r="38" spans="1:21" x14ac:dyDescent="0.25">
      <c r="A38" s="11" t="s">
        <v>215</v>
      </c>
      <c r="B38" s="11" t="s">
        <v>216</v>
      </c>
      <c r="C38" s="12" t="s">
        <v>182</v>
      </c>
      <c r="D38" s="11"/>
      <c r="E38" s="219">
        <f t="shared" si="7"/>
        <v>42</v>
      </c>
      <c r="F38" s="13">
        <v>6</v>
      </c>
      <c r="G38" s="13">
        <v>36</v>
      </c>
      <c r="H38" s="13">
        <v>18</v>
      </c>
      <c r="I38" s="222">
        <v>18</v>
      </c>
      <c r="J38" s="222"/>
      <c r="K38" s="222"/>
      <c r="L38" s="222"/>
      <c r="M38" s="50"/>
      <c r="N38" s="59"/>
      <c r="O38" s="60"/>
      <c r="P38" s="59"/>
      <c r="Q38" s="57">
        <v>42</v>
      </c>
      <c r="R38" s="59"/>
      <c r="S38" s="60"/>
      <c r="T38" s="59"/>
      <c r="U38" s="60"/>
    </row>
    <row r="39" spans="1:21" x14ac:dyDescent="0.25">
      <c r="A39" s="11" t="s">
        <v>217</v>
      </c>
      <c r="B39" s="11" t="s">
        <v>176</v>
      </c>
      <c r="C39" s="16" t="s">
        <v>218</v>
      </c>
      <c r="D39" s="11"/>
      <c r="E39" s="219">
        <f t="shared" si="7"/>
        <v>72</v>
      </c>
      <c r="F39" s="13">
        <v>6</v>
      </c>
      <c r="G39" s="13">
        <v>66</v>
      </c>
      <c r="H39" s="13">
        <v>0</v>
      </c>
      <c r="I39" s="222">
        <v>66</v>
      </c>
      <c r="J39" s="222"/>
      <c r="K39" s="222"/>
      <c r="L39" s="222"/>
      <c r="M39" s="50"/>
      <c r="N39" s="59"/>
      <c r="O39" s="60"/>
      <c r="P39" s="59"/>
      <c r="Q39" s="60"/>
      <c r="R39" s="56">
        <v>24</v>
      </c>
      <c r="S39" s="102">
        <v>26</v>
      </c>
      <c r="T39" s="76">
        <v>22</v>
      </c>
      <c r="U39" s="60"/>
    </row>
    <row r="40" spans="1:21" x14ac:dyDescent="0.25">
      <c r="A40" s="11" t="s">
        <v>219</v>
      </c>
      <c r="B40" s="11" t="s">
        <v>220</v>
      </c>
      <c r="C40" s="13" t="s">
        <v>182</v>
      </c>
      <c r="D40" s="13"/>
      <c r="E40" s="219">
        <f t="shared" si="7"/>
        <v>42</v>
      </c>
      <c r="F40" s="13">
        <v>6</v>
      </c>
      <c r="G40" s="13">
        <v>36</v>
      </c>
      <c r="H40" s="13">
        <v>26</v>
      </c>
      <c r="I40" s="222">
        <v>10</v>
      </c>
      <c r="J40" s="222"/>
      <c r="K40" s="222"/>
      <c r="L40" s="222"/>
      <c r="M40" s="50"/>
      <c r="N40" s="89"/>
      <c r="O40" s="57">
        <v>42</v>
      </c>
      <c r="P40" s="59"/>
      <c r="Q40" s="60"/>
      <c r="R40" s="59"/>
      <c r="S40" s="60"/>
      <c r="T40" s="59"/>
      <c r="U40" s="60"/>
    </row>
    <row r="41" spans="1:21" x14ac:dyDescent="0.25">
      <c r="A41" s="11" t="s">
        <v>221</v>
      </c>
      <c r="B41" s="11" t="s">
        <v>222</v>
      </c>
      <c r="C41" s="13"/>
      <c r="D41" s="13"/>
      <c r="E41" s="219">
        <f t="shared" si="7"/>
        <v>48</v>
      </c>
      <c r="F41" s="13">
        <v>6</v>
      </c>
      <c r="G41" s="13">
        <v>42</v>
      </c>
      <c r="H41" s="13">
        <v>22</v>
      </c>
      <c r="I41" s="222">
        <v>20</v>
      </c>
      <c r="J41" s="222"/>
      <c r="K41" s="222"/>
      <c r="L41" s="222"/>
      <c r="M41" s="50"/>
      <c r="N41" s="59"/>
      <c r="O41" s="60"/>
      <c r="P41" s="87"/>
      <c r="Q41" s="60"/>
      <c r="R41" s="59"/>
      <c r="S41" s="60"/>
      <c r="T41" s="53">
        <v>48</v>
      </c>
      <c r="U41" s="60"/>
    </row>
    <row r="42" spans="1:21" x14ac:dyDescent="0.25">
      <c r="A42" s="11" t="s">
        <v>223</v>
      </c>
      <c r="B42" s="11" t="s">
        <v>224</v>
      </c>
      <c r="C42" s="13" t="s">
        <v>182</v>
      </c>
      <c r="D42" s="13"/>
      <c r="E42" s="219">
        <f t="shared" si="7"/>
        <v>48</v>
      </c>
      <c r="F42" s="13">
        <v>8</v>
      </c>
      <c r="G42" s="13">
        <v>40</v>
      </c>
      <c r="H42" s="13">
        <v>20</v>
      </c>
      <c r="I42" s="222">
        <v>20</v>
      </c>
      <c r="J42" s="222"/>
      <c r="K42" s="222"/>
      <c r="L42" s="222"/>
      <c r="M42" s="50"/>
      <c r="N42" s="59"/>
      <c r="O42" s="60"/>
      <c r="P42" s="86"/>
      <c r="Q42" s="60"/>
      <c r="R42" s="76">
        <v>48</v>
      </c>
      <c r="S42" s="60"/>
      <c r="T42" s="59"/>
      <c r="U42" s="60"/>
    </row>
    <row r="43" spans="1:21" x14ac:dyDescent="0.25">
      <c r="A43" s="11" t="s">
        <v>225</v>
      </c>
      <c r="B43" s="11" t="s">
        <v>226</v>
      </c>
      <c r="C43" s="13" t="s">
        <v>182</v>
      </c>
      <c r="D43" s="13"/>
      <c r="E43" s="219">
        <f t="shared" si="7"/>
        <v>42</v>
      </c>
      <c r="F43" s="13">
        <v>6</v>
      </c>
      <c r="G43" s="13">
        <v>36</v>
      </c>
      <c r="H43" s="13">
        <v>26</v>
      </c>
      <c r="I43" s="222">
        <v>10</v>
      </c>
      <c r="J43" s="222"/>
      <c r="K43" s="222"/>
      <c r="L43" s="222"/>
      <c r="M43" s="50"/>
      <c r="N43" s="59"/>
      <c r="O43" s="57">
        <v>42</v>
      </c>
      <c r="P43" s="59"/>
      <c r="Q43" s="60"/>
      <c r="R43" s="59"/>
      <c r="S43" s="60"/>
      <c r="T43" s="59"/>
      <c r="U43" s="60"/>
    </row>
    <row r="44" spans="1:21" x14ac:dyDescent="0.25">
      <c r="A44" s="11" t="s">
        <v>227</v>
      </c>
      <c r="B44" s="24" t="s">
        <v>228</v>
      </c>
      <c r="C44" s="13" t="s">
        <v>182</v>
      </c>
      <c r="D44" s="13"/>
      <c r="E44" s="219">
        <f t="shared" si="7"/>
        <v>42</v>
      </c>
      <c r="F44" s="13">
        <v>6</v>
      </c>
      <c r="G44" s="13">
        <v>36</v>
      </c>
      <c r="H44" s="13">
        <v>26</v>
      </c>
      <c r="I44" s="222">
        <v>10</v>
      </c>
      <c r="J44" s="222"/>
      <c r="K44" s="222"/>
      <c r="L44" s="222"/>
      <c r="M44" s="50"/>
      <c r="N44" s="76">
        <v>42</v>
      </c>
      <c r="O44" s="60"/>
      <c r="P44" s="59"/>
      <c r="Q44" s="60"/>
      <c r="R44" s="59"/>
      <c r="S44" s="60"/>
      <c r="T44" s="59"/>
      <c r="U44" s="60"/>
    </row>
    <row r="45" spans="1:21" ht="24" x14ac:dyDescent="0.25">
      <c r="A45" s="11" t="s">
        <v>229</v>
      </c>
      <c r="B45" s="14" t="s">
        <v>230</v>
      </c>
      <c r="C45" s="12" t="s">
        <v>160</v>
      </c>
      <c r="D45" s="13"/>
      <c r="E45" s="219">
        <f t="shared" si="7"/>
        <v>66</v>
      </c>
      <c r="F45" s="13">
        <v>10</v>
      </c>
      <c r="G45" s="13">
        <v>56</v>
      </c>
      <c r="H45" s="13">
        <v>24</v>
      </c>
      <c r="I45" s="55">
        <v>32</v>
      </c>
      <c r="J45" s="222"/>
      <c r="K45" s="222"/>
      <c r="L45" s="222"/>
      <c r="M45" s="50"/>
      <c r="N45" s="59"/>
      <c r="O45" s="60"/>
      <c r="P45" s="59"/>
      <c r="Q45" s="60"/>
      <c r="R45" s="59"/>
      <c r="S45" s="60"/>
      <c r="T45" s="56">
        <v>32</v>
      </c>
      <c r="U45" s="57">
        <v>34</v>
      </c>
    </row>
    <row r="46" spans="1:21" ht="24.75" thickBot="1" x14ac:dyDescent="0.3">
      <c r="A46" s="17" t="s">
        <v>231</v>
      </c>
      <c r="B46" s="30" t="s">
        <v>232</v>
      </c>
      <c r="C46" s="218" t="s">
        <v>160</v>
      </c>
      <c r="D46" s="31"/>
      <c r="E46" s="219">
        <f t="shared" si="7"/>
        <v>82</v>
      </c>
      <c r="F46" s="19">
        <v>10</v>
      </c>
      <c r="G46" s="19">
        <v>72</v>
      </c>
      <c r="H46" s="19">
        <v>62</v>
      </c>
      <c r="I46" s="62">
        <v>10</v>
      </c>
      <c r="J46" s="62"/>
      <c r="K46" s="62"/>
      <c r="L46" s="62"/>
      <c r="M46" s="63"/>
      <c r="N46" s="65"/>
      <c r="O46" s="66"/>
      <c r="P46" s="65"/>
      <c r="Q46" s="66"/>
      <c r="R46" s="65"/>
      <c r="S46" s="66"/>
      <c r="T46" s="80">
        <v>34</v>
      </c>
      <c r="U46" s="81">
        <v>48</v>
      </c>
    </row>
    <row r="47" spans="1:21" ht="15.75" thickBot="1" x14ac:dyDescent="0.3">
      <c r="A47" s="26" t="s">
        <v>233</v>
      </c>
      <c r="B47" s="27" t="s">
        <v>234</v>
      </c>
      <c r="C47" s="6" t="s">
        <v>235</v>
      </c>
      <c r="D47" s="6" t="s">
        <v>236</v>
      </c>
      <c r="E47" s="6" t="s">
        <v>237</v>
      </c>
      <c r="F47" s="6">
        <f t="shared" ref="F47:U47" si="8">SUM(F48+F54+F60+F66+F72)</f>
        <v>138</v>
      </c>
      <c r="G47" s="6">
        <f t="shared" si="8"/>
        <v>758</v>
      </c>
      <c r="H47" s="6">
        <f t="shared" si="8"/>
        <v>428</v>
      </c>
      <c r="I47" s="6">
        <f t="shared" si="8"/>
        <v>330</v>
      </c>
      <c r="J47" s="28">
        <f t="shared" si="8"/>
        <v>1728</v>
      </c>
      <c r="K47" s="28">
        <f t="shared" si="8"/>
        <v>42</v>
      </c>
      <c r="L47" s="28"/>
      <c r="M47" s="28">
        <f t="shared" si="8"/>
        <v>42</v>
      </c>
      <c r="N47" s="44">
        <f t="shared" si="8"/>
        <v>0</v>
      </c>
      <c r="O47" s="45">
        <f t="shared" si="8"/>
        <v>0</v>
      </c>
      <c r="P47" s="44">
        <f t="shared" si="8"/>
        <v>72</v>
      </c>
      <c r="Q47" s="45">
        <f t="shared" si="8"/>
        <v>242</v>
      </c>
      <c r="R47" s="44">
        <f t="shared" si="8"/>
        <v>460</v>
      </c>
      <c r="S47" s="45">
        <f t="shared" si="8"/>
        <v>700</v>
      </c>
      <c r="T47" s="44">
        <f t="shared" si="8"/>
        <v>464</v>
      </c>
      <c r="U47" s="45">
        <f t="shared" si="8"/>
        <v>686</v>
      </c>
    </row>
    <row r="48" spans="1:21" ht="36" x14ac:dyDescent="0.25">
      <c r="A48" s="32" t="s">
        <v>238</v>
      </c>
      <c r="B48" s="33" t="s">
        <v>239</v>
      </c>
      <c r="C48" s="34" t="s">
        <v>240</v>
      </c>
      <c r="D48" s="34" t="s">
        <v>199</v>
      </c>
      <c r="E48" s="34">
        <f t="shared" ref="E48:J48" si="9">SUM(E49:E52)</f>
        <v>314</v>
      </c>
      <c r="F48" s="34">
        <f t="shared" si="9"/>
        <v>22</v>
      </c>
      <c r="G48" s="34">
        <f t="shared" si="9"/>
        <v>112</v>
      </c>
      <c r="H48" s="34">
        <f t="shared" si="9"/>
        <v>64</v>
      </c>
      <c r="I48" s="90">
        <f t="shared" si="9"/>
        <v>48</v>
      </c>
      <c r="J48" s="90">
        <f t="shared" si="9"/>
        <v>180</v>
      </c>
      <c r="K48" s="90">
        <v>6</v>
      </c>
      <c r="L48" s="90">
        <v>6</v>
      </c>
      <c r="M48" s="90">
        <v>6</v>
      </c>
      <c r="N48" s="91">
        <f t="shared" ref="N48:U48" si="10">SUM(N49:N53)</f>
        <v>0</v>
      </c>
      <c r="O48" s="92">
        <f t="shared" si="10"/>
        <v>0</v>
      </c>
      <c r="P48" s="93">
        <f t="shared" si="10"/>
        <v>72</v>
      </c>
      <c r="Q48" s="92">
        <f t="shared" si="10"/>
        <v>242</v>
      </c>
      <c r="R48" s="93">
        <f t="shared" si="10"/>
        <v>0</v>
      </c>
      <c r="S48" s="92">
        <f t="shared" si="10"/>
        <v>0</v>
      </c>
      <c r="T48" s="93">
        <f t="shared" si="10"/>
        <v>0</v>
      </c>
      <c r="U48" s="92">
        <f t="shared" si="10"/>
        <v>0</v>
      </c>
    </row>
    <row r="49" spans="1:21" ht="36" x14ac:dyDescent="0.25">
      <c r="A49" s="11" t="s">
        <v>241</v>
      </c>
      <c r="B49" s="29" t="s">
        <v>242</v>
      </c>
      <c r="C49" s="13"/>
      <c r="D49" s="13"/>
      <c r="E49" s="35">
        <f>SUM(F49+G49+K49+M49)</f>
        <v>38</v>
      </c>
      <c r="F49" s="13">
        <v>6</v>
      </c>
      <c r="G49" s="13">
        <v>32</v>
      </c>
      <c r="H49" s="13">
        <v>14</v>
      </c>
      <c r="I49" s="222">
        <v>18</v>
      </c>
      <c r="J49" s="222"/>
      <c r="K49" s="222"/>
      <c r="L49" s="222"/>
      <c r="M49" s="50"/>
      <c r="N49" s="94"/>
      <c r="O49" s="60"/>
      <c r="P49" s="95">
        <v>38</v>
      </c>
      <c r="Q49" s="60"/>
      <c r="R49" s="94"/>
      <c r="S49" s="60"/>
      <c r="T49" s="94"/>
      <c r="U49" s="60"/>
    </row>
    <row r="50" spans="1:21" ht="24" x14ac:dyDescent="0.25">
      <c r="A50" s="11" t="s">
        <v>243</v>
      </c>
      <c r="B50" s="14" t="s">
        <v>244</v>
      </c>
      <c r="C50" s="12" t="s">
        <v>160</v>
      </c>
      <c r="D50" s="13"/>
      <c r="E50" s="35">
        <f>SUM(F50+G50)</f>
        <v>96</v>
      </c>
      <c r="F50" s="13">
        <v>16</v>
      </c>
      <c r="G50" s="13">
        <v>80</v>
      </c>
      <c r="H50" s="13">
        <v>50</v>
      </c>
      <c r="I50" s="222">
        <v>30</v>
      </c>
      <c r="J50" s="222"/>
      <c r="K50" s="222"/>
      <c r="L50" s="222"/>
      <c r="M50" s="50"/>
      <c r="N50" s="94"/>
      <c r="O50" s="60"/>
      <c r="P50" s="95">
        <v>34</v>
      </c>
      <c r="Q50" s="57">
        <v>62</v>
      </c>
      <c r="R50" s="94"/>
      <c r="S50" s="60"/>
      <c r="T50" s="94"/>
      <c r="U50" s="60"/>
    </row>
    <row r="51" spans="1:21" x14ac:dyDescent="0.25">
      <c r="A51" s="11" t="s">
        <v>245</v>
      </c>
      <c r="B51" s="11" t="s">
        <v>100</v>
      </c>
      <c r="C51" s="19" t="s">
        <v>182</v>
      </c>
      <c r="D51" s="13"/>
      <c r="E51" s="13">
        <f>SUM(N51:U51)</f>
        <v>72</v>
      </c>
      <c r="F51" s="13"/>
      <c r="G51" s="13"/>
      <c r="H51" s="13"/>
      <c r="I51" s="222"/>
      <c r="J51" s="222">
        <f>SUM(N51:U51)</f>
        <v>72</v>
      </c>
      <c r="K51" s="222"/>
      <c r="L51" s="222"/>
      <c r="M51" s="50"/>
      <c r="N51" s="94"/>
      <c r="O51" s="60"/>
      <c r="P51" s="94"/>
      <c r="Q51" s="57">
        <v>72</v>
      </c>
      <c r="R51" s="182"/>
      <c r="S51" s="60"/>
      <c r="T51" s="94"/>
      <c r="U51" s="60"/>
    </row>
    <row r="52" spans="1:21" x14ac:dyDescent="0.25">
      <c r="A52" s="11" t="s">
        <v>246</v>
      </c>
      <c r="B52" s="11" t="s">
        <v>101</v>
      </c>
      <c r="C52" s="13" t="s">
        <v>182</v>
      </c>
      <c r="D52" s="13"/>
      <c r="E52" s="13">
        <f>SUM(N52:U52)</f>
        <v>108</v>
      </c>
      <c r="F52" s="13"/>
      <c r="G52" s="13"/>
      <c r="H52" s="13"/>
      <c r="I52" s="222"/>
      <c r="J52" s="222">
        <f>SUM(N52:U52)</f>
        <v>108</v>
      </c>
      <c r="K52" s="222"/>
      <c r="L52" s="222"/>
      <c r="M52" s="50"/>
      <c r="N52" s="94"/>
      <c r="O52" s="60"/>
      <c r="P52" s="94"/>
      <c r="Q52" s="57">
        <v>108</v>
      </c>
      <c r="R52" s="182"/>
      <c r="S52" s="60"/>
      <c r="T52" s="94"/>
      <c r="U52" s="60"/>
    </row>
    <row r="53" spans="1:21" x14ac:dyDescent="0.25">
      <c r="A53" s="11"/>
      <c r="B53" s="36" t="s">
        <v>247</v>
      </c>
      <c r="C53" s="13"/>
      <c r="D53" s="13" t="s">
        <v>248</v>
      </c>
      <c r="E53" s="13"/>
      <c r="F53" s="13"/>
      <c r="G53" s="13"/>
      <c r="H53" s="13"/>
      <c r="I53" s="222"/>
      <c r="J53" s="222"/>
      <c r="K53" s="211">
        <v>6</v>
      </c>
      <c r="L53" s="229">
        <v>6</v>
      </c>
      <c r="M53" s="211">
        <v>6</v>
      </c>
      <c r="N53" s="94"/>
      <c r="O53" s="60"/>
      <c r="P53" s="94"/>
      <c r="Q53" s="54"/>
      <c r="R53" s="182"/>
      <c r="S53" s="60"/>
      <c r="T53" s="94"/>
      <c r="U53" s="60"/>
    </row>
    <row r="54" spans="1:21" ht="48" x14ac:dyDescent="0.25">
      <c r="A54" s="37" t="s">
        <v>249</v>
      </c>
      <c r="B54" s="38" t="s">
        <v>250</v>
      </c>
      <c r="C54" s="39" t="s">
        <v>251</v>
      </c>
      <c r="D54" s="39" t="s">
        <v>149</v>
      </c>
      <c r="E54" s="39">
        <f t="shared" ref="E54:J54" si="11">SUM(E55:E58)</f>
        <v>680</v>
      </c>
      <c r="F54" s="39">
        <f t="shared" si="11"/>
        <v>30</v>
      </c>
      <c r="G54" s="39">
        <f t="shared" si="11"/>
        <v>218</v>
      </c>
      <c r="H54" s="39">
        <f t="shared" si="11"/>
        <v>122</v>
      </c>
      <c r="I54" s="96">
        <f t="shared" si="11"/>
        <v>96</v>
      </c>
      <c r="J54" s="96">
        <f t="shared" si="11"/>
        <v>432</v>
      </c>
      <c r="K54" s="211">
        <v>12</v>
      </c>
      <c r="L54" s="96"/>
      <c r="M54" s="211">
        <v>12</v>
      </c>
      <c r="N54" s="97">
        <f t="shared" ref="N54:U54" si="12">SUM(N55:N59)</f>
        <v>0</v>
      </c>
      <c r="O54" s="98">
        <f t="shared" si="12"/>
        <v>0</v>
      </c>
      <c r="P54" s="97">
        <f t="shared" si="12"/>
        <v>0</v>
      </c>
      <c r="Q54" s="98">
        <f t="shared" si="12"/>
        <v>0</v>
      </c>
      <c r="R54" s="97">
        <f t="shared" si="12"/>
        <v>260</v>
      </c>
      <c r="S54" s="98">
        <f t="shared" si="12"/>
        <v>420</v>
      </c>
      <c r="T54" s="97">
        <f t="shared" si="12"/>
        <v>0</v>
      </c>
      <c r="U54" s="98">
        <f t="shared" si="12"/>
        <v>0</v>
      </c>
    </row>
    <row r="55" spans="1:21" ht="36" x14ac:dyDescent="0.25">
      <c r="A55" s="11" t="s">
        <v>252</v>
      </c>
      <c r="B55" s="14" t="s">
        <v>253</v>
      </c>
      <c r="C55" s="13"/>
      <c r="D55" s="436" t="s">
        <v>254</v>
      </c>
      <c r="E55" s="35">
        <f>SUM(F55+G55+K55+M55)</f>
        <v>38</v>
      </c>
      <c r="F55" s="13">
        <v>6</v>
      </c>
      <c r="G55" s="13">
        <v>32</v>
      </c>
      <c r="H55" s="13">
        <v>16</v>
      </c>
      <c r="I55" s="222">
        <v>16</v>
      </c>
      <c r="J55" s="222"/>
      <c r="K55" s="222"/>
      <c r="L55" s="222"/>
      <c r="M55" s="50"/>
      <c r="N55" s="94"/>
      <c r="O55" s="60"/>
      <c r="P55" s="94"/>
      <c r="Q55" s="60"/>
      <c r="R55" s="95">
        <v>38</v>
      </c>
      <c r="S55" s="60"/>
      <c r="T55" s="94"/>
      <c r="U55" s="60"/>
    </row>
    <row r="56" spans="1:21" ht="36" x14ac:dyDescent="0.25">
      <c r="A56" s="11" t="s">
        <v>255</v>
      </c>
      <c r="B56" s="14" t="s">
        <v>256</v>
      </c>
      <c r="C56" s="13"/>
      <c r="D56" s="437"/>
      <c r="E56" s="35">
        <f>SUM(F56+G56)</f>
        <v>210</v>
      </c>
      <c r="F56" s="13">
        <v>24</v>
      </c>
      <c r="G56" s="13">
        <v>186</v>
      </c>
      <c r="H56" s="13">
        <v>106</v>
      </c>
      <c r="I56" s="222">
        <v>80</v>
      </c>
      <c r="J56" s="222"/>
      <c r="K56" s="222">
        <v>6</v>
      </c>
      <c r="L56" s="222"/>
      <c r="M56" s="50">
        <v>6</v>
      </c>
      <c r="N56" s="94"/>
      <c r="O56" s="60"/>
      <c r="P56" s="94"/>
      <c r="Q56" s="60"/>
      <c r="R56" s="95">
        <v>150</v>
      </c>
      <c r="S56" s="54">
        <v>60</v>
      </c>
      <c r="T56" s="94"/>
      <c r="U56" s="60"/>
    </row>
    <row r="57" spans="1:21" x14ac:dyDescent="0.25">
      <c r="A57" s="11" t="s">
        <v>257</v>
      </c>
      <c r="B57" s="14" t="s">
        <v>100</v>
      </c>
      <c r="C57" s="12" t="s">
        <v>160</v>
      </c>
      <c r="D57" s="13"/>
      <c r="E57" s="13">
        <f>SUM(N57:U57)</f>
        <v>144</v>
      </c>
      <c r="F57" s="13"/>
      <c r="G57" s="13"/>
      <c r="H57" s="13"/>
      <c r="I57" s="222"/>
      <c r="J57" s="222">
        <f>SUM(N57:U57)</f>
        <v>144</v>
      </c>
      <c r="K57" s="222"/>
      <c r="L57" s="222"/>
      <c r="M57" s="50"/>
      <c r="N57" s="94"/>
      <c r="O57" s="60"/>
      <c r="P57" s="94"/>
      <c r="Q57" s="60"/>
      <c r="R57" s="95">
        <v>72</v>
      </c>
      <c r="S57" s="57">
        <v>72</v>
      </c>
      <c r="T57" s="94"/>
      <c r="U57" s="60"/>
    </row>
    <row r="58" spans="1:21" x14ac:dyDescent="0.25">
      <c r="A58" s="11" t="s">
        <v>258</v>
      </c>
      <c r="B58" s="14" t="s">
        <v>101</v>
      </c>
      <c r="C58" s="12" t="s">
        <v>182</v>
      </c>
      <c r="D58" s="13"/>
      <c r="E58" s="13">
        <f>SUM(N58:U58)</f>
        <v>288</v>
      </c>
      <c r="F58" s="13"/>
      <c r="G58" s="13"/>
      <c r="H58" s="13"/>
      <c r="I58" s="222"/>
      <c r="J58" s="222">
        <f>SUM(N58:U58)</f>
        <v>288</v>
      </c>
      <c r="K58" s="222"/>
      <c r="L58" s="222"/>
      <c r="M58" s="50"/>
      <c r="N58" s="94"/>
      <c r="O58" s="60"/>
      <c r="P58" s="94"/>
      <c r="Q58" s="60"/>
      <c r="R58" s="94"/>
      <c r="S58" s="57">
        <v>288</v>
      </c>
      <c r="T58" s="94"/>
      <c r="U58" s="60"/>
    </row>
    <row r="59" spans="1:21" x14ac:dyDescent="0.25">
      <c r="A59" s="11"/>
      <c r="B59" s="36" t="s">
        <v>247</v>
      </c>
      <c r="C59" s="13"/>
      <c r="D59" s="13" t="s">
        <v>248</v>
      </c>
      <c r="E59" s="13"/>
      <c r="F59" s="13"/>
      <c r="G59" s="13"/>
      <c r="H59" s="13"/>
      <c r="I59" s="222"/>
      <c r="J59" s="222"/>
      <c r="K59" s="211">
        <v>6</v>
      </c>
      <c r="L59" s="50"/>
      <c r="M59" s="211">
        <v>6</v>
      </c>
      <c r="N59" s="94"/>
      <c r="O59" s="60"/>
      <c r="P59" s="94"/>
      <c r="Q59" s="60"/>
      <c r="R59" s="94"/>
      <c r="S59" s="54"/>
      <c r="T59" s="94"/>
      <c r="U59" s="60"/>
    </row>
    <row r="60" spans="1:21" ht="48" x14ac:dyDescent="0.25">
      <c r="A60" s="37" t="s">
        <v>259</v>
      </c>
      <c r="B60" s="38" t="s">
        <v>260</v>
      </c>
      <c r="C60" s="39" t="s">
        <v>240</v>
      </c>
      <c r="D60" s="39" t="s">
        <v>199</v>
      </c>
      <c r="E60" s="39">
        <f t="shared" ref="E60:H60" si="13">SUM(E61:E64)</f>
        <v>558</v>
      </c>
      <c r="F60" s="39">
        <f t="shared" si="13"/>
        <v>30</v>
      </c>
      <c r="G60" s="39">
        <f t="shared" si="13"/>
        <v>132</v>
      </c>
      <c r="H60" s="39">
        <f t="shared" si="13"/>
        <v>66</v>
      </c>
      <c r="I60" s="96">
        <f>SUM(I61:I63)</f>
        <v>66</v>
      </c>
      <c r="J60" s="96">
        <f>SUM(J61:J64)</f>
        <v>396</v>
      </c>
      <c r="K60" s="211">
        <v>6</v>
      </c>
      <c r="L60" s="96"/>
      <c r="M60" s="211">
        <v>6</v>
      </c>
      <c r="N60" s="96">
        <f t="shared" ref="N60:U60" si="14">SUM(N61:N65)</f>
        <v>0</v>
      </c>
      <c r="O60" s="98">
        <f t="shared" si="14"/>
        <v>0</v>
      </c>
      <c r="P60" s="96">
        <f t="shared" si="14"/>
        <v>0</v>
      </c>
      <c r="Q60" s="98">
        <f t="shared" si="14"/>
        <v>0</v>
      </c>
      <c r="R60" s="96">
        <f t="shared" si="14"/>
        <v>0</v>
      </c>
      <c r="S60" s="98">
        <f t="shared" si="14"/>
        <v>0</v>
      </c>
      <c r="T60" s="97">
        <f t="shared" si="14"/>
        <v>98</v>
      </c>
      <c r="U60" s="98">
        <f t="shared" si="14"/>
        <v>460</v>
      </c>
    </row>
    <row r="61" spans="1:21" ht="36" x14ac:dyDescent="0.25">
      <c r="A61" s="11" t="s">
        <v>261</v>
      </c>
      <c r="B61" s="14" t="s">
        <v>262</v>
      </c>
      <c r="C61" s="13"/>
      <c r="D61" s="13"/>
      <c r="E61" s="35">
        <f>SUM(F61+G61+K61+M61)</f>
        <v>38</v>
      </c>
      <c r="F61" s="13">
        <v>6</v>
      </c>
      <c r="G61" s="13">
        <v>32</v>
      </c>
      <c r="H61" s="13">
        <v>16</v>
      </c>
      <c r="I61" s="222">
        <v>16</v>
      </c>
      <c r="J61" s="222"/>
      <c r="K61" s="222"/>
      <c r="L61" s="222"/>
      <c r="M61" s="50"/>
      <c r="N61" s="94"/>
      <c r="O61" s="60"/>
      <c r="P61" s="94"/>
      <c r="Q61" s="60"/>
      <c r="R61" s="140"/>
      <c r="S61" s="60"/>
      <c r="T61" s="95">
        <v>38</v>
      </c>
      <c r="U61" s="60"/>
    </row>
    <row r="62" spans="1:21" ht="36" x14ac:dyDescent="0.25">
      <c r="A62" s="11" t="s">
        <v>263</v>
      </c>
      <c r="B62" s="14" t="s">
        <v>264</v>
      </c>
      <c r="C62" s="12" t="s">
        <v>160</v>
      </c>
      <c r="D62" s="13"/>
      <c r="E62" s="35">
        <f>SUM(F62+G62)</f>
        <v>124</v>
      </c>
      <c r="F62" s="13">
        <v>24</v>
      </c>
      <c r="G62" s="13">
        <v>100</v>
      </c>
      <c r="H62" s="13">
        <v>50</v>
      </c>
      <c r="I62" s="222">
        <v>50</v>
      </c>
      <c r="J62" s="222"/>
      <c r="K62" s="222"/>
      <c r="L62" s="222"/>
      <c r="M62" s="50"/>
      <c r="N62" s="94"/>
      <c r="O62" s="60"/>
      <c r="P62" s="94"/>
      <c r="Q62" s="60"/>
      <c r="R62" s="143"/>
      <c r="S62" s="60"/>
      <c r="T62" s="144">
        <v>60</v>
      </c>
      <c r="U62" s="57">
        <v>64</v>
      </c>
    </row>
    <row r="63" spans="1:21" x14ac:dyDescent="0.25">
      <c r="A63" s="11" t="s">
        <v>265</v>
      </c>
      <c r="B63" s="14" t="s">
        <v>100</v>
      </c>
      <c r="C63" s="19" t="s">
        <v>182</v>
      </c>
      <c r="D63" s="13"/>
      <c r="E63" s="13">
        <f>SUM(N63:U63)</f>
        <v>108</v>
      </c>
      <c r="F63" s="13"/>
      <c r="G63" s="13"/>
      <c r="H63" s="13"/>
      <c r="I63" s="222"/>
      <c r="J63" s="222">
        <f>SUM(N63:U63)</f>
        <v>108</v>
      </c>
      <c r="K63" s="222"/>
      <c r="L63" s="222"/>
      <c r="M63" s="50"/>
      <c r="N63" s="94"/>
      <c r="O63" s="60"/>
      <c r="P63" s="94"/>
      <c r="Q63" s="60"/>
      <c r="R63" s="140"/>
      <c r="S63" s="60"/>
      <c r="T63" s="94"/>
      <c r="U63" s="57">
        <v>108</v>
      </c>
    </row>
    <row r="64" spans="1:21" x14ac:dyDescent="0.25">
      <c r="A64" s="11" t="s">
        <v>266</v>
      </c>
      <c r="B64" s="14" t="s">
        <v>101</v>
      </c>
      <c r="C64" s="13" t="s">
        <v>182</v>
      </c>
      <c r="D64" s="13"/>
      <c r="E64" s="13">
        <f>SUM(N64:U64)</f>
        <v>288</v>
      </c>
      <c r="F64" s="13"/>
      <c r="G64" s="13"/>
      <c r="H64" s="40"/>
      <c r="I64" s="99"/>
      <c r="J64" s="222">
        <f>SUM(N64:U64)</f>
        <v>288</v>
      </c>
      <c r="K64" s="100"/>
      <c r="L64" s="100"/>
      <c r="M64" s="50"/>
      <c r="N64" s="94"/>
      <c r="O64" s="60"/>
      <c r="P64" s="94"/>
      <c r="Q64" s="60"/>
      <c r="R64" s="140"/>
      <c r="S64" s="60"/>
      <c r="T64" s="94"/>
      <c r="U64" s="57">
        <v>288</v>
      </c>
    </row>
    <row r="65" spans="1:21" x14ac:dyDescent="0.25">
      <c r="A65" s="11"/>
      <c r="B65" s="36" t="s">
        <v>247</v>
      </c>
      <c r="C65" s="13"/>
      <c r="D65" s="13" t="s">
        <v>248</v>
      </c>
      <c r="E65" s="13"/>
      <c r="F65" s="13"/>
      <c r="G65" s="13"/>
      <c r="H65" s="40"/>
      <c r="I65" s="100"/>
      <c r="J65" s="222"/>
      <c r="K65" s="210">
        <v>6</v>
      </c>
      <c r="L65" s="227"/>
      <c r="M65" s="211">
        <v>6</v>
      </c>
      <c r="N65" s="94"/>
      <c r="O65" s="60"/>
      <c r="P65" s="94"/>
      <c r="Q65" s="60"/>
      <c r="R65" s="140"/>
      <c r="S65" s="60"/>
      <c r="T65" s="94"/>
      <c r="U65" s="77"/>
    </row>
    <row r="66" spans="1:21" ht="48" x14ac:dyDescent="0.25">
      <c r="A66" s="37" t="s">
        <v>267</v>
      </c>
      <c r="B66" s="38" t="s">
        <v>268</v>
      </c>
      <c r="C66" s="39" t="s">
        <v>240</v>
      </c>
      <c r="D66" s="39" t="s">
        <v>199</v>
      </c>
      <c r="E66" s="39">
        <f t="shared" ref="E66:J66" si="15">SUM(E67:E70)</f>
        <v>304</v>
      </c>
      <c r="F66" s="39">
        <f t="shared" si="15"/>
        <v>20</v>
      </c>
      <c r="G66" s="39">
        <f t="shared" si="15"/>
        <v>104</v>
      </c>
      <c r="H66" s="39">
        <f t="shared" si="15"/>
        <v>62</v>
      </c>
      <c r="I66" s="96">
        <f t="shared" si="15"/>
        <v>42</v>
      </c>
      <c r="J66" s="96">
        <f t="shared" si="15"/>
        <v>180</v>
      </c>
      <c r="K66" s="211">
        <v>6</v>
      </c>
      <c r="L66" s="228"/>
      <c r="M66" s="211">
        <v>6</v>
      </c>
      <c r="N66" s="97">
        <f t="shared" ref="N66:U66" si="16">SUM(N67:N71)</f>
        <v>0</v>
      </c>
      <c r="O66" s="98">
        <f t="shared" si="16"/>
        <v>0</v>
      </c>
      <c r="P66" s="97">
        <f t="shared" si="16"/>
        <v>0</v>
      </c>
      <c r="Q66" s="98">
        <f t="shared" si="16"/>
        <v>0</v>
      </c>
      <c r="R66" s="97">
        <f t="shared" si="16"/>
        <v>0</v>
      </c>
      <c r="S66" s="98">
        <f t="shared" si="16"/>
        <v>0</v>
      </c>
      <c r="T66" s="97">
        <f t="shared" si="16"/>
        <v>78</v>
      </c>
      <c r="U66" s="98">
        <f t="shared" si="16"/>
        <v>226</v>
      </c>
    </row>
    <row r="67" spans="1:21" ht="36" x14ac:dyDescent="0.25">
      <c r="A67" s="11" t="s">
        <v>269</v>
      </c>
      <c r="B67" s="14" t="s">
        <v>270</v>
      </c>
      <c r="C67" s="13"/>
      <c r="D67" s="13"/>
      <c r="E67" s="35">
        <f>SUM(F67+G67+K67+M67)</f>
        <v>38</v>
      </c>
      <c r="F67" s="13">
        <v>6</v>
      </c>
      <c r="G67" s="13">
        <v>32</v>
      </c>
      <c r="H67" s="13">
        <v>20</v>
      </c>
      <c r="I67" s="222">
        <v>12</v>
      </c>
      <c r="J67" s="222"/>
      <c r="K67" s="222"/>
      <c r="L67" s="222"/>
      <c r="M67" s="50"/>
      <c r="N67" s="94"/>
      <c r="O67" s="60"/>
      <c r="P67" s="94"/>
      <c r="Q67" s="60"/>
      <c r="R67" s="94"/>
      <c r="S67" s="60"/>
      <c r="T67" s="95">
        <v>38</v>
      </c>
      <c r="U67" s="60"/>
    </row>
    <row r="68" spans="1:21" ht="36" x14ac:dyDescent="0.25">
      <c r="A68" s="11" t="s">
        <v>271</v>
      </c>
      <c r="B68" s="14" t="s">
        <v>272</v>
      </c>
      <c r="C68" s="12" t="s">
        <v>160</v>
      </c>
      <c r="D68" s="13"/>
      <c r="E68" s="35">
        <f>SUM(F68+G68+K68+M68)</f>
        <v>86</v>
      </c>
      <c r="F68" s="13">
        <v>14</v>
      </c>
      <c r="G68" s="13">
        <v>72</v>
      </c>
      <c r="H68" s="13">
        <v>42</v>
      </c>
      <c r="I68" s="222">
        <v>30</v>
      </c>
      <c r="J68" s="222"/>
      <c r="K68" s="222"/>
      <c r="L68" s="222"/>
      <c r="M68" s="50"/>
      <c r="N68" s="94"/>
      <c r="O68" s="60"/>
      <c r="P68" s="94"/>
      <c r="Q68" s="60"/>
      <c r="R68" s="94"/>
      <c r="S68" s="60"/>
      <c r="T68" s="95">
        <v>40</v>
      </c>
      <c r="U68" s="57">
        <v>46</v>
      </c>
    </row>
    <row r="69" spans="1:21" x14ac:dyDescent="0.25">
      <c r="A69" s="11" t="s">
        <v>273</v>
      </c>
      <c r="B69" s="14" t="s">
        <v>100</v>
      </c>
      <c r="C69" s="19" t="s">
        <v>182</v>
      </c>
      <c r="D69" s="13"/>
      <c r="E69" s="13">
        <f>SUM(N69:U69)</f>
        <v>72</v>
      </c>
      <c r="F69" s="13"/>
      <c r="G69" s="13"/>
      <c r="H69" s="13"/>
      <c r="I69" s="222"/>
      <c r="J69" s="222">
        <f>SUM(N69:U69)</f>
        <v>72</v>
      </c>
      <c r="K69" s="222"/>
      <c r="L69" s="222"/>
      <c r="M69" s="50"/>
      <c r="N69" s="94"/>
      <c r="O69" s="60"/>
      <c r="P69" s="94"/>
      <c r="Q69" s="60"/>
      <c r="R69" s="94"/>
      <c r="S69" s="60"/>
      <c r="T69" s="94"/>
      <c r="U69" s="57">
        <v>72</v>
      </c>
    </row>
    <row r="70" spans="1:21" x14ac:dyDescent="0.25">
      <c r="A70" s="11" t="s">
        <v>274</v>
      </c>
      <c r="B70" s="14" t="s">
        <v>101</v>
      </c>
      <c r="C70" s="13" t="s">
        <v>182</v>
      </c>
      <c r="D70" s="13"/>
      <c r="E70" s="13">
        <f>SUM(N70:U70)</f>
        <v>108</v>
      </c>
      <c r="F70" s="13"/>
      <c r="G70" s="13"/>
      <c r="H70" s="13"/>
      <c r="I70" s="222"/>
      <c r="J70" s="222">
        <f>SUM(N70:U70)</f>
        <v>108</v>
      </c>
      <c r="K70" s="222"/>
      <c r="L70" s="222"/>
      <c r="M70" s="50"/>
      <c r="N70" s="94"/>
      <c r="O70" s="60"/>
      <c r="P70" s="94"/>
      <c r="Q70" s="60"/>
      <c r="R70" s="94"/>
      <c r="S70" s="60"/>
      <c r="T70" s="94"/>
      <c r="U70" s="57">
        <v>108</v>
      </c>
    </row>
    <row r="71" spans="1:21" x14ac:dyDescent="0.25">
      <c r="A71" s="11"/>
      <c r="B71" s="36" t="s">
        <v>247</v>
      </c>
      <c r="C71" s="13"/>
      <c r="D71" s="13" t="s">
        <v>248</v>
      </c>
      <c r="E71" s="13"/>
      <c r="F71" s="13"/>
      <c r="G71" s="13"/>
      <c r="H71" s="13"/>
      <c r="I71" s="222"/>
      <c r="J71" s="222"/>
      <c r="K71" s="211">
        <v>6</v>
      </c>
      <c r="L71" s="50"/>
      <c r="M71" s="211">
        <v>6</v>
      </c>
      <c r="N71" s="94"/>
      <c r="O71" s="60"/>
      <c r="P71" s="94"/>
      <c r="Q71" s="60"/>
      <c r="R71" s="94"/>
      <c r="S71" s="60"/>
      <c r="T71" s="94"/>
      <c r="U71" s="54"/>
    </row>
    <row r="72" spans="1:21" ht="48" x14ac:dyDescent="0.25">
      <c r="A72" s="37" t="s">
        <v>275</v>
      </c>
      <c r="B72" s="38" t="s">
        <v>276</v>
      </c>
      <c r="C72" s="122" t="s">
        <v>251</v>
      </c>
      <c r="D72" s="122" t="s">
        <v>149</v>
      </c>
      <c r="E72" s="39">
        <f t="shared" ref="E72:I72" si="17">SUM(E73:E76)</f>
        <v>768</v>
      </c>
      <c r="F72" s="39">
        <f t="shared" si="17"/>
        <v>36</v>
      </c>
      <c r="G72" s="39">
        <f t="shared" si="17"/>
        <v>192</v>
      </c>
      <c r="H72" s="39">
        <f t="shared" si="17"/>
        <v>114</v>
      </c>
      <c r="I72" s="96">
        <f t="shared" si="17"/>
        <v>78</v>
      </c>
      <c r="J72" s="96">
        <f>SUM(J75:J76)</f>
        <v>540</v>
      </c>
      <c r="K72" s="211">
        <v>12</v>
      </c>
      <c r="L72" s="96"/>
      <c r="M72" s="211">
        <v>12</v>
      </c>
      <c r="N72" s="97">
        <f t="shared" ref="N72:U72" si="18">SUM(N73:N77)</f>
        <v>0</v>
      </c>
      <c r="O72" s="98">
        <f t="shared" si="18"/>
        <v>0</v>
      </c>
      <c r="P72" s="97">
        <f t="shared" si="18"/>
        <v>0</v>
      </c>
      <c r="Q72" s="98">
        <f t="shared" si="18"/>
        <v>0</v>
      </c>
      <c r="R72" s="97">
        <f t="shared" si="18"/>
        <v>200</v>
      </c>
      <c r="S72" s="98">
        <f t="shared" si="18"/>
        <v>280</v>
      </c>
      <c r="T72" s="97">
        <f t="shared" si="18"/>
        <v>288</v>
      </c>
      <c r="U72" s="98">
        <f t="shared" si="18"/>
        <v>0</v>
      </c>
    </row>
    <row r="73" spans="1:21" ht="36" x14ac:dyDescent="0.25">
      <c r="A73" s="11" t="s">
        <v>277</v>
      </c>
      <c r="B73" s="14" t="s">
        <v>278</v>
      </c>
      <c r="C73" s="13"/>
      <c r="D73" s="436" t="s">
        <v>279</v>
      </c>
      <c r="E73" s="35">
        <f>SUM(F73+G73+K73+M73)</f>
        <v>38</v>
      </c>
      <c r="F73" s="13">
        <v>6</v>
      </c>
      <c r="G73" s="13">
        <v>32</v>
      </c>
      <c r="H73" s="13">
        <v>20</v>
      </c>
      <c r="I73" s="222">
        <v>12</v>
      </c>
      <c r="J73" s="222"/>
      <c r="K73" s="222"/>
      <c r="L73" s="222"/>
      <c r="M73" s="50"/>
      <c r="N73" s="94"/>
      <c r="O73" s="60"/>
      <c r="P73" s="94"/>
      <c r="Q73" s="159"/>
      <c r="R73" s="95">
        <v>38</v>
      </c>
      <c r="S73" s="60"/>
      <c r="T73" s="94"/>
      <c r="U73" s="60"/>
    </row>
    <row r="74" spans="1:21" ht="36" x14ac:dyDescent="0.25">
      <c r="A74" s="11" t="s">
        <v>280</v>
      </c>
      <c r="B74" s="14" t="s">
        <v>281</v>
      </c>
      <c r="C74" s="13"/>
      <c r="D74" s="437"/>
      <c r="E74" s="35">
        <f>SUM(F74+G74)</f>
        <v>190</v>
      </c>
      <c r="F74" s="13">
        <v>30</v>
      </c>
      <c r="G74" s="13">
        <v>160</v>
      </c>
      <c r="H74" s="13">
        <v>94</v>
      </c>
      <c r="I74" s="222">
        <v>66</v>
      </c>
      <c r="J74" s="222"/>
      <c r="K74" s="211">
        <v>6</v>
      </c>
      <c r="L74" s="222"/>
      <c r="M74" s="211">
        <v>6</v>
      </c>
      <c r="N74" s="94"/>
      <c r="O74" s="60"/>
      <c r="P74" s="94"/>
      <c r="Q74" s="159"/>
      <c r="R74" s="95">
        <v>90</v>
      </c>
      <c r="S74" s="54">
        <v>100</v>
      </c>
      <c r="T74" s="94"/>
      <c r="U74" s="60"/>
    </row>
    <row r="75" spans="1:21" x14ac:dyDescent="0.25">
      <c r="A75" s="11" t="s">
        <v>282</v>
      </c>
      <c r="B75" s="14" t="s">
        <v>100</v>
      </c>
      <c r="C75" s="12" t="s">
        <v>160</v>
      </c>
      <c r="D75" s="13"/>
      <c r="E75" s="13">
        <f>SUM(N75:U75)</f>
        <v>144</v>
      </c>
      <c r="F75" s="13"/>
      <c r="G75" s="13"/>
      <c r="H75" s="13"/>
      <c r="I75" s="222"/>
      <c r="J75" s="222">
        <f>SUM(N75:U75)</f>
        <v>144</v>
      </c>
      <c r="K75" s="222"/>
      <c r="L75" s="222"/>
      <c r="M75" s="50"/>
      <c r="N75" s="59"/>
      <c r="O75" s="60"/>
      <c r="P75" s="94"/>
      <c r="Q75" s="60"/>
      <c r="R75" s="95">
        <v>72</v>
      </c>
      <c r="S75" s="57">
        <v>72</v>
      </c>
      <c r="T75" s="94"/>
      <c r="U75" s="60"/>
    </row>
    <row r="76" spans="1:21" x14ac:dyDescent="0.25">
      <c r="A76" s="11" t="s">
        <v>283</v>
      </c>
      <c r="B76" s="14" t="s">
        <v>101</v>
      </c>
      <c r="C76" s="12" t="s">
        <v>160</v>
      </c>
      <c r="D76" s="13"/>
      <c r="E76" s="13">
        <f>SUM(N76:U76)</f>
        <v>396</v>
      </c>
      <c r="F76" s="13"/>
      <c r="G76" s="13"/>
      <c r="H76" s="13"/>
      <c r="I76" s="222"/>
      <c r="J76" s="222">
        <f>SUM(N76:U76)</f>
        <v>396</v>
      </c>
      <c r="K76" s="222"/>
      <c r="L76" s="222"/>
      <c r="M76" s="50"/>
      <c r="N76" s="59"/>
      <c r="O76" s="60"/>
      <c r="P76" s="94"/>
      <c r="Q76" s="60"/>
      <c r="R76" s="59"/>
      <c r="S76" s="102">
        <v>108</v>
      </c>
      <c r="T76" s="103">
        <v>288</v>
      </c>
      <c r="U76" s="60"/>
    </row>
    <row r="77" spans="1:21" x14ac:dyDescent="0.25">
      <c r="A77" s="11"/>
      <c r="B77" s="36" t="s">
        <v>247</v>
      </c>
      <c r="C77" s="13"/>
      <c r="D77" s="13" t="s">
        <v>248</v>
      </c>
      <c r="E77" s="13"/>
      <c r="F77" s="13"/>
      <c r="G77" s="13"/>
      <c r="H77" s="13"/>
      <c r="I77" s="222"/>
      <c r="J77" s="222"/>
      <c r="K77" s="211">
        <v>6</v>
      </c>
      <c r="L77" s="222"/>
      <c r="M77" s="211">
        <v>6</v>
      </c>
      <c r="N77" s="59"/>
      <c r="O77" s="60"/>
      <c r="P77" s="94"/>
      <c r="Q77" s="60"/>
      <c r="R77" s="59"/>
      <c r="S77" s="60"/>
      <c r="T77" s="145"/>
      <c r="U77" s="60"/>
    </row>
    <row r="78" spans="1:21" x14ac:dyDescent="0.25">
      <c r="A78" s="104"/>
      <c r="B78" s="105" t="s">
        <v>284</v>
      </c>
      <c r="C78" s="217" t="s">
        <v>365</v>
      </c>
      <c r="D78" s="217" t="s">
        <v>336</v>
      </c>
      <c r="E78" s="217">
        <v>5616</v>
      </c>
      <c r="F78" s="107">
        <f t="shared" ref="F78:J78" si="19">SUM(F8+F30+F47)</f>
        <v>268</v>
      </c>
      <c r="G78" s="107">
        <f t="shared" si="19"/>
        <v>3620</v>
      </c>
      <c r="H78" s="107">
        <f t="shared" si="19"/>
        <v>906</v>
      </c>
      <c r="I78" s="107">
        <f t="shared" si="19"/>
        <v>700</v>
      </c>
      <c r="J78" s="107">
        <f t="shared" si="19"/>
        <v>1728</v>
      </c>
      <c r="K78" s="107"/>
      <c r="L78" s="107"/>
      <c r="M78" s="107"/>
      <c r="N78" s="118">
        <f t="shared" ref="N78:U78" si="20">SUM(N8+N30+N47)</f>
        <v>612</v>
      </c>
      <c r="O78" s="119">
        <f t="shared" si="20"/>
        <v>828</v>
      </c>
      <c r="P78" s="120">
        <f t="shared" si="20"/>
        <v>538</v>
      </c>
      <c r="Q78" s="119">
        <f t="shared" si="20"/>
        <v>830</v>
      </c>
      <c r="R78" s="118">
        <f t="shared" si="20"/>
        <v>612</v>
      </c>
      <c r="S78" s="119">
        <f t="shared" si="20"/>
        <v>828</v>
      </c>
      <c r="T78" s="118">
        <f t="shared" si="20"/>
        <v>600</v>
      </c>
      <c r="U78" s="119">
        <f t="shared" si="20"/>
        <v>768</v>
      </c>
    </row>
    <row r="79" spans="1:21" x14ac:dyDescent="0.25">
      <c r="A79" s="108" t="s">
        <v>287</v>
      </c>
      <c r="B79" s="108" t="s">
        <v>102</v>
      </c>
      <c r="C79" s="108"/>
      <c r="D79" s="108"/>
      <c r="E79" s="280">
        <v>216</v>
      </c>
      <c r="F79" s="13"/>
      <c r="G79" s="13"/>
      <c r="H79" s="13"/>
      <c r="I79" s="222"/>
      <c r="J79" s="222"/>
      <c r="K79" s="222">
        <v>96</v>
      </c>
      <c r="L79" s="229">
        <v>36</v>
      </c>
      <c r="M79" s="50">
        <v>84</v>
      </c>
      <c r="N79" s="56"/>
      <c r="O79" s="101">
        <v>36</v>
      </c>
      <c r="P79" s="56">
        <v>18</v>
      </c>
      <c r="Q79" s="101">
        <v>90</v>
      </c>
      <c r="R79" s="56"/>
      <c r="S79" s="101">
        <v>36</v>
      </c>
      <c r="T79" s="56">
        <v>12</v>
      </c>
      <c r="U79" s="101">
        <v>24</v>
      </c>
    </row>
    <row r="80" spans="1:21" x14ac:dyDescent="0.25">
      <c r="A80" s="108" t="s">
        <v>288</v>
      </c>
      <c r="B80" s="108" t="s">
        <v>103</v>
      </c>
      <c r="C80" s="108"/>
      <c r="D80" s="108"/>
      <c r="E80" s="280">
        <v>72</v>
      </c>
      <c r="F80" s="13"/>
      <c r="G80" s="13"/>
      <c r="H80" s="13"/>
      <c r="I80" s="222"/>
      <c r="J80" s="222"/>
      <c r="K80" s="222"/>
      <c r="L80" s="222"/>
      <c r="M80" s="50"/>
      <c r="N80" s="56"/>
      <c r="O80" s="101"/>
      <c r="P80" s="56"/>
      <c r="Q80" s="101"/>
      <c r="R80" s="56"/>
      <c r="S80" s="101"/>
      <c r="T80" s="56"/>
      <c r="U80" s="101">
        <v>72</v>
      </c>
    </row>
    <row r="81" spans="1:22" ht="15.75" x14ac:dyDescent="0.25">
      <c r="A81" s="104"/>
      <c r="B81" s="105" t="s">
        <v>125</v>
      </c>
      <c r="C81" s="105"/>
      <c r="D81" s="105"/>
      <c r="E81" s="277">
        <f>SUM(E78:E80)</f>
        <v>5904</v>
      </c>
      <c r="F81" s="107"/>
      <c r="G81" s="107"/>
      <c r="H81" s="107"/>
      <c r="I81" s="121"/>
      <c r="J81" s="121"/>
      <c r="K81" s="121"/>
      <c r="L81" s="121"/>
      <c r="M81" s="121"/>
      <c r="N81" s="118">
        <f t="shared" ref="N81:U81" si="21">SUM(N78:N80)</f>
        <v>612</v>
      </c>
      <c r="O81" s="119">
        <f t="shared" si="21"/>
        <v>864</v>
      </c>
      <c r="P81" s="118">
        <f>SUM(P78:P80)</f>
        <v>556</v>
      </c>
      <c r="Q81" s="119">
        <f t="shared" si="21"/>
        <v>920</v>
      </c>
      <c r="R81" s="118">
        <f t="shared" si="21"/>
        <v>612</v>
      </c>
      <c r="S81" s="119">
        <f t="shared" si="21"/>
        <v>864</v>
      </c>
      <c r="T81" s="118">
        <f t="shared" si="21"/>
        <v>612</v>
      </c>
      <c r="U81" s="119">
        <f t="shared" si="21"/>
        <v>864</v>
      </c>
    </row>
    <row r="82" spans="1:22" x14ac:dyDescent="0.25">
      <c r="A82" s="109"/>
      <c r="B82" s="449" t="s">
        <v>289</v>
      </c>
      <c r="C82" s="110"/>
      <c r="D82" s="110"/>
      <c r="E82" s="110"/>
      <c r="F82" s="111"/>
      <c r="G82" s="479" t="s">
        <v>290</v>
      </c>
      <c r="H82" s="453"/>
      <c r="I82" s="453"/>
      <c r="J82" s="453"/>
      <c r="K82" s="453"/>
      <c r="L82" s="453"/>
      <c r="M82" s="454"/>
      <c r="N82" s="55">
        <f t="shared" ref="N82:U82" si="22">SUM(N81-N83-N84-N79-N80)</f>
        <v>612</v>
      </c>
      <c r="O82" s="102">
        <f t="shared" si="22"/>
        <v>828</v>
      </c>
      <c r="P82" s="281">
        <f t="shared" si="22"/>
        <v>538</v>
      </c>
      <c r="Q82" s="102">
        <f t="shared" si="22"/>
        <v>650</v>
      </c>
      <c r="R82" s="273">
        <f t="shared" si="22"/>
        <v>468</v>
      </c>
      <c r="S82" s="55">
        <f t="shared" si="22"/>
        <v>288</v>
      </c>
      <c r="T82" s="53">
        <f t="shared" si="22"/>
        <v>312</v>
      </c>
      <c r="U82" s="55">
        <f t="shared" si="22"/>
        <v>192</v>
      </c>
      <c r="V82" s="282"/>
    </row>
    <row r="83" spans="1:22" x14ac:dyDescent="0.25">
      <c r="A83" s="109"/>
      <c r="B83" s="450"/>
      <c r="C83" s="110"/>
      <c r="D83" s="110"/>
      <c r="E83" s="110"/>
      <c r="F83" s="111"/>
      <c r="G83" s="479" t="s">
        <v>291</v>
      </c>
      <c r="H83" s="453"/>
      <c r="I83" s="453"/>
      <c r="J83" s="453"/>
      <c r="K83" s="453"/>
      <c r="L83" s="453"/>
      <c r="M83" s="454"/>
      <c r="N83" s="53">
        <f t="shared" ref="N83:U84" si="23">SUM(N51+N57+N63+N69+N75)</f>
        <v>0</v>
      </c>
      <c r="O83" s="273">
        <f t="shared" si="23"/>
        <v>0</v>
      </c>
      <c r="P83" s="53">
        <f t="shared" si="23"/>
        <v>0</v>
      </c>
      <c r="Q83" s="273">
        <f t="shared" si="23"/>
        <v>72</v>
      </c>
      <c r="R83" s="53">
        <f t="shared" si="23"/>
        <v>144</v>
      </c>
      <c r="S83" s="278">
        <f t="shared" si="23"/>
        <v>144</v>
      </c>
      <c r="T83" s="53">
        <f t="shared" si="23"/>
        <v>0</v>
      </c>
      <c r="U83" s="278">
        <f t="shared" si="23"/>
        <v>180</v>
      </c>
    </row>
    <row r="84" spans="1:22" x14ac:dyDescent="0.25">
      <c r="A84" s="109"/>
      <c r="B84" s="450"/>
      <c r="C84" s="110"/>
      <c r="D84" s="110"/>
      <c r="E84" s="110"/>
      <c r="F84" s="111"/>
      <c r="G84" s="458" t="s">
        <v>292</v>
      </c>
      <c r="H84" s="456"/>
      <c r="I84" s="456"/>
      <c r="J84" s="456"/>
      <c r="K84" s="456"/>
      <c r="L84" s="456"/>
      <c r="M84" s="457"/>
      <c r="N84" s="53">
        <f t="shared" si="23"/>
        <v>0</v>
      </c>
      <c r="O84" s="273">
        <f t="shared" si="23"/>
        <v>0</v>
      </c>
      <c r="P84" s="53">
        <f t="shared" si="23"/>
        <v>0</v>
      </c>
      <c r="Q84" s="273">
        <f t="shared" si="23"/>
        <v>108</v>
      </c>
      <c r="R84" s="53">
        <f t="shared" si="23"/>
        <v>0</v>
      </c>
      <c r="S84" s="273">
        <f t="shared" si="23"/>
        <v>396</v>
      </c>
      <c r="T84" s="53">
        <f t="shared" si="23"/>
        <v>288</v>
      </c>
      <c r="U84" s="278">
        <f t="shared" si="23"/>
        <v>396</v>
      </c>
    </row>
    <row r="85" spans="1:22" x14ac:dyDescent="0.25">
      <c r="A85" s="109"/>
      <c r="B85" s="450"/>
      <c r="C85" s="110"/>
      <c r="D85" s="110"/>
      <c r="E85" s="110"/>
      <c r="F85" s="111"/>
      <c r="G85" s="220" t="s">
        <v>293</v>
      </c>
      <c r="H85" s="221"/>
      <c r="I85" s="221"/>
      <c r="J85" s="221"/>
      <c r="K85" s="221"/>
      <c r="L85" s="221"/>
      <c r="M85" s="221"/>
      <c r="N85" s="53">
        <v>0</v>
      </c>
      <c r="O85" s="102">
        <v>2</v>
      </c>
      <c r="P85" s="53">
        <v>1</v>
      </c>
      <c r="Q85" s="102">
        <v>5</v>
      </c>
      <c r="R85" s="53">
        <v>0</v>
      </c>
      <c r="S85" s="102">
        <v>3</v>
      </c>
      <c r="T85" s="53">
        <v>1</v>
      </c>
      <c r="U85" s="102">
        <v>2</v>
      </c>
    </row>
    <row r="86" spans="1:22" x14ac:dyDescent="0.25">
      <c r="A86" s="109"/>
      <c r="B86" s="450"/>
      <c r="C86" s="110"/>
      <c r="D86" s="110"/>
      <c r="E86" s="110"/>
      <c r="F86" s="111"/>
      <c r="G86" s="458" t="s">
        <v>294</v>
      </c>
      <c r="H86" s="456"/>
      <c r="I86" s="456"/>
      <c r="J86" s="456"/>
      <c r="K86" s="456"/>
      <c r="L86" s="456"/>
      <c r="M86" s="457"/>
      <c r="N86" s="53">
        <v>1</v>
      </c>
      <c r="O86" s="102">
        <v>7</v>
      </c>
      <c r="P86" s="53">
        <v>2</v>
      </c>
      <c r="Q86" s="102">
        <v>9</v>
      </c>
      <c r="R86" s="53">
        <v>1</v>
      </c>
      <c r="S86" s="102">
        <v>7</v>
      </c>
      <c r="T86" s="53">
        <v>2</v>
      </c>
      <c r="U86" s="102">
        <v>8</v>
      </c>
    </row>
    <row r="87" spans="1:22" x14ac:dyDescent="0.25">
      <c r="A87" s="109"/>
      <c r="B87" s="450"/>
      <c r="C87" s="109"/>
      <c r="D87" s="109"/>
      <c r="E87" s="109"/>
      <c r="F87" s="111"/>
      <c r="G87" s="220" t="s">
        <v>295</v>
      </c>
      <c r="H87" s="221"/>
      <c r="I87" s="221"/>
      <c r="J87" s="221"/>
      <c r="K87" s="221"/>
      <c r="L87" s="221"/>
      <c r="M87" s="221"/>
      <c r="N87" s="53">
        <v>0</v>
      </c>
      <c r="O87" s="102">
        <v>0</v>
      </c>
      <c r="P87" s="53">
        <v>0</v>
      </c>
      <c r="Q87" s="102">
        <v>0</v>
      </c>
      <c r="R87" s="53">
        <v>0</v>
      </c>
      <c r="S87" s="102">
        <v>0</v>
      </c>
      <c r="T87" s="53">
        <v>0</v>
      </c>
      <c r="U87" s="102">
        <v>0</v>
      </c>
    </row>
    <row r="88" spans="1:22" ht="15.75" thickBot="1" x14ac:dyDescent="0.3">
      <c r="A88" s="114"/>
      <c r="B88" s="451"/>
      <c r="C88" s="114"/>
      <c r="D88" s="114"/>
      <c r="E88" s="114"/>
      <c r="F88" s="114"/>
      <c r="G88" s="115" t="s">
        <v>181</v>
      </c>
      <c r="H88" s="116"/>
      <c r="I88" s="116"/>
      <c r="J88" s="116"/>
      <c r="K88" s="116"/>
      <c r="L88" s="116"/>
      <c r="M88" s="116"/>
      <c r="N88" s="141">
        <v>0</v>
      </c>
      <c r="O88" s="142">
        <v>0</v>
      </c>
      <c r="P88" s="141">
        <v>0</v>
      </c>
      <c r="Q88" s="142">
        <v>1</v>
      </c>
      <c r="R88" s="141">
        <v>0</v>
      </c>
      <c r="S88" s="142">
        <v>0</v>
      </c>
      <c r="T88" s="141">
        <v>0</v>
      </c>
      <c r="U88" s="142">
        <v>0</v>
      </c>
    </row>
    <row r="90" spans="1:22" x14ac:dyDescent="0.25">
      <c r="B90" s="226" t="s">
        <v>296</v>
      </c>
      <c r="N90" s="279"/>
    </row>
  </sheetData>
  <mergeCells count="37">
    <mergeCell ref="A24:B24"/>
    <mergeCell ref="A27:B27"/>
    <mergeCell ref="D55:D56"/>
    <mergeCell ref="D73:D74"/>
    <mergeCell ref="B82:B88"/>
    <mergeCell ref="G82:M82"/>
    <mergeCell ref="G83:M83"/>
    <mergeCell ref="G84:M84"/>
    <mergeCell ref="G86:M86"/>
    <mergeCell ref="M4:M7"/>
    <mergeCell ref="G4:G7"/>
    <mergeCell ref="P4:Q4"/>
    <mergeCell ref="R4:S4"/>
    <mergeCell ref="T4:U4"/>
    <mergeCell ref="H5:H7"/>
    <mergeCell ref="I5:I7"/>
    <mergeCell ref="N6:U6"/>
    <mergeCell ref="H4:I4"/>
    <mergeCell ref="J4:J7"/>
    <mergeCell ref="K4:K7"/>
    <mergeCell ref="L4:L7"/>
    <mergeCell ref="A1:U1"/>
    <mergeCell ref="A2:A7"/>
    <mergeCell ref="B2:B7"/>
    <mergeCell ref="C2:D2"/>
    <mergeCell ref="E2:M2"/>
    <mergeCell ref="N2:U2"/>
    <mergeCell ref="C3:C7"/>
    <mergeCell ref="D3:D7"/>
    <mergeCell ref="E3:E7"/>
    <mergeCell ref="F3:F7"/>
    <mergeCell ref="G3:M3"/>
    <mergeCell ref="N3:O3"/>
    <mergeCell ref="P3:Q3"/>
    <mergeCell ref="R3:S3"/>
    <mergeCell ref="T3:U3"/>
    <mergeCell ref="N4:O4"/>
  </mergeCells>
  <pageMargins left="0.25" right="0.25" top="0.75" bottom="0.75" header="0.3" footer="0.3"/>
  <pageSetup paperSize="9" scale="77" fitToHeight="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opLeftCell="A85" workbookViewId="0">
      <selection activeCell="W11" sqref="W11"/>
    </sheetView>
  </sheetViews>
  <sheetFormatPr defaultColWidth="9" defaultRowHeight="15" x14ac:dyDescent="0.25"/>
  <cols>
    <col min="1" max="1" width="9.28515625" customWidth="1"/>
    <col min="2" max="2" width="33.140625" customWidth="1"/>
    <col min="3" max="3" width="6.85546875" customWidth="1"/>
    <col min="4" max="4" width="8.28515625" customWidth="1"/>
    <col min="5" max="5" width="7.85546875" customWidth="1"/>
    <col min="6" max="6" width="5.42578125" customWidth="1"/>
    <col min="7" max="7" width="10.7109375" customWidth="1"/>
    <col min="8" max="8" width="5.85546875" customWidth="1"/>
    <col min="10" max="10" width="5.5703125" customWidth="1"/>
    <col min="11" max="11" width="5.140625" customWidth="1"/>
    <col min="12" max="12" width="5.42578125" customWidth="1"/>
  </cols>
  <sheetData>
    <row r="1" spans="1:25" ht="33" customHeight="1" x14ac:dyDescent="0.25">
      <c r="A1" s="414" t="s">
        <v>117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</row>
    <row r="2" spans="1:25" ht="33.75" customHeight="1" x14ac:dyDescent="0.3">
      <c r="A2" s="444" t="s">
        <v>118</v>
      </c>
      <c r="B2" s="444" t="s">
        <v>119</v>
      </c>
      <c r="C2" s="446" t="s">
        <v>120</v>
      </c>
      <c r="D2" s="447"/>
      <c r="E2" s="446" t="s">
        <v>121</v>
      </c>
      <c r="F2" s="448"/>
      <c r="G2" s="448"/>
      <c r="H2" s="448"/>
      <c r="I2" s="448"/>
      <c r="J2" s="448"/>
      <c r="K2" s="448"/>
      <c r="L2" s="447"/>
      <c r="M2" s="472" t="s">
        <v>122</v>
      </c>
      <c r="N2" s="426"/>
      <c r="O2" s="426"/>
      <c r="P2" s="426"/>
      <c r="Q2" s="426"/>
      <c r="R2" s="426"/>
      <c r="S2" s="426"/>
      <c r="T2" s="473"/>
      <c r="X2" s="510"/>
      <c r="Y2" s="270"/>
    </row>
    <row r="3" spans="1:25" ht="28.5" customHeight="1" x14ac:dyDescent="0.25">
      <c r="A3" s="445"/>
      <c r="B3" s="445"/>
      <c r="C3" s="438" t="s">
        <v>123</v>
      </c>
      <c r="D3" s="438" t="s">
        <v>124</v>
      </c>
      <c r="E3" s="459" t="s">
        <v>125</v>
      </c>
      <c r="F3" s="459" t="s">
        <v>126</v>
      </c>
      <c r="G3" s="463" t="s">
        <v>127</v>
      </c>
      <c r="H3" s="464"/>
      <c r="I3" s="464"/>
      <c r="J3" s="464"/>
      <c r="K3" s="464"/>
      <c r="L3" s="474"/>
      <c r="M3" s="475" t="s">
        <v>128</v>
      </c>
      <c r="N3" s="476"/>
      <c r="O3" s="475" t="s">
        <v>129</v>
      </c>
      <c r="P3" s="476"/>
      <c r="Q3" s="475" t="s">
        <v>130</v>
      </c>
      <c r="R3" s="476"/>
      <c r="S3" s="475" t="s">
        <v>131</v>
      </c>
      <c r="T3" s="476"/>
    </row>
    <row r="4" spans="1:25" ht="36" customHeight="1" x14ac:dyDescent="0.25">
      <c r="A4" s="445"/>
      <c r="B4" s="445"/>
      <c r="C4" s="439"/>
      <c r="D4" s="439"/>
      <c r="E4" s="460"/>
      <c r="F4" s="460"/>
      <c r="G4" s="438" t="s">
        <v>132</v>
      </c>
      <c r="H4" s="442" t="s">
        <v>133</v>
      </c>
      <c r="I4" s="443"/>
      <c r="J4" s="438" t="s">
        <v>134</v>
      </c>
      <c r="K4" s="459" t="s">
        <v>135</v>
      </c>
      <c r="L4" s="480" t="s">
        <v>102</v>
      </c>
      <c r="M4" s="477"/>
      <c r="N4" s="478"/>
      <c r="O4" s="477"/>
      <c r="P4" s="478"/>
      <c r="Q4" s="477"/>
      <c r="R4" s="478"/>
      <c r="S4" s="477"/>
      <c r="T4" s="478"/>
    </row>
    <row r="5" spans="1:25" x14ac:dyDescent="0.25">
      <c r="A5" s="445"/>
      <c r="B5" s="445"/>
      <c r="C5" s="439"/>
      <c r="D5" s="439"/>
      <c r="E5" s="460"/>
      <c r="F5" s="460"/>
      <c r="G5" s="439"/>
      <c r="H5" s="440" t="s">
        <v>136</v>
      </c>
      <c r="I5" s="440" t="s">
        <v>137</v>
      </c>
      <c r="J5" s="439"/>
      <c r="K5" s="460"/>
      <c r="L5" s="481"/>
      <c r="M5" s="42" t="s">
        <v>138</v>
      </c>
      <c r="N5" s="42" t="s">
        <v>139</v>
      </c>
      <c r="O5" s="42" t="s">
        <v>138</v>
      </c>
      <c r="P5" s="42" t="s">
        <v>139</v>
      </c>
      <c r="Q5" s="42" t="s">
        <v>138</v>
      </c>
      <c r="R5" s="42" t="s">
        <v>139</v>
      </c>
      <c r="S5" s="42" t="s">
        <v>138</v>
      </c>
      <c r="T5" s="42" t="s">
        <v>139</v>
      </c>
    </row>
    <row r="6" spans="1:25" x14ac:dyDescent="0.25">
      <c r="A6" s="445"/>
      <c r="B6" s="445"/>
      <c r="C6" s="439"/>
      <c r="D6" s="439"/>
      <c r="E6" s="460"/>
      <c r="F6" s="460"/>
      <c r="G6" s="439"/>
      <c r="H6" s="441"/>
      <c r="I6" s="441"/>
      <c r="J6" s="439"/>
      <c r="K6" s="460"/>
      <c r="L6" s="481"/>
      <c r="M6" s="477" t="s">
        <v>140</v>
      </c>
      <c r="N6" s="430"/>
      <c r="O6" s="430"/>
      <c r="P6" s="430"/>
      <c r="Q6" s="430"/>
      <c r="R6" s="430"/>
      <c r="S6" s="430"/>
      <c r="T6" s="478"/>
    </row>
    <row r="7" spans="1:25" ht="40.5" customHeight="1" x14ac:dyDescent="0.25">
      <c r="A7" s="445"/>
      <c r="B7" s="445"/>
      <c r="C7" s="439"/>
      <c r="D7" s="439"/>
      <c r="E7" s="460"/>
      <c r="F7" s="460"/>
      <c r="G7" s="439"/>
      <c r="H7" s="441"/>
      <c r="I7" s="441"/>
      <c r="J7" s="439"/>
      <c r="K7" s="460"/>
      <c r="L7" s="481"/>
      <c r="M7" s="43">
        <v>17</v>
      </c>
      <c r="N7" s="43">
        <v>24</v>
      </c>
      <c r="O7" s="43">
        <v>17</v>
      </c>
      <c r="P7" s="43">
        <v>24</v>
      </c>
      <c r="Q7" s="43">
        <v>17</v>
      </c>
      <c r="R7" s="43">
        <v>24</v>
      </c>
      <c r="S7" s="43">
        <v>17</v>
      </c>
      <c r="T7" s="43">
        <v>24</v>
      </c>
    </row>
    <row r="8" spans="1:25" x14ac:dyDescent="0.25">
      <c r="A8" s="3" t="s">
        <v>141</v>
      </c>
      <c r="B8" s="4" t="s">
        <v>142</v>
      </c>
      <c r="C8" s="5" t="s">
        <v>143</v>
      </c>
      <c r="D8" s="5" t="s">
        <v>144</v>
      </c>
      <c r="E8" s="6" t="s">
        <v>145</v>
      </c>
      <c r="F8" s="6">
        <f t="shared" ref="F8:T8" si="0">SUM(F9+F18+F29)</f>
        <v>0</v>
      </c>
      <c r="G8" s="6">
        <f t="shared" si="0"/>
        <v>2052</v>
      </c>
      <c r="H8" s="6">
        <f t="shared" si="0"/>
        <v>929</v>
      </c>
      <c r="I8" s="28">
        <f t="shared" si="0"/>
        <v>588</v>
      </c>
      <c r="J8" s="28">
        <f t="shared" si="0"/>
        <v>0</v>
      </c>
      <c r="K8" s="28">
        <f t="shared" si="0"/>
        <v>78</v>
      </c>
      <c r="L8" s="28">
        <f t="shared" si="0"/>
        <v>30</v>
      </c>
      <c r="M8" s="44">
        <f t="shared" si="0"/>
        <v>570</v>
      </c>
      <c r="N8" s="45">
        <f t="shared" si="0"/>
        <v>612</v>
      </c>
      <c r="O8" s="44">
        <f t="shared" si="0"/>
        <v>406</v>
      </c>
      <c r="P8" s="45">
        <f t="shared" si="0"/>
        <v>464</v>
      </c>
      <c r="Q8" s="44">
        <f t="shared" si="0"/>
        <v>0</v>
      </c>
      <c r="R8" s="45">
        <f t="shared" si="0"/>
        <v>0</v>
      </c>
      <c r="S8" s="44">
        <f t="shared" si="0"/>
        <v>0</v>
      </c>
      <c r="T8" s="45">
        <f t="shared" si="0"/>
        <v>0</v>
      </c>
      <c r="V8" s="511"/>
      <c r="W8" s="270"/>
      <c r="X8" s="270"/>
    </row>
    <row r="9" spans="1:25" ht="24" x14ac:dyDescent="0.25">
      <c r="A9" s="7" t="s">
        <v>297</v>
      </c>
      <c r="B9" s="8" t="s">
        <v>298</v>
      </c>
      <c r="C9" s="9" t="s">
        <v>148</v>
      </c>
      <c r="D9" s="9" t="s">
        <v>149</v>
      </c>
      <c r="E9" s="10">
        <f>SUM(E10:E17)</f>
        <v>1191</v>
      </c>
      <c r="F9" s="10">
        <f>SUM(F10:F17)</f>
        <v>0</v>
      </c>
      <c r="G9" s="10">
        <f>SUM(G10:G17)</f>
        <v>1191</v>
      </c>
      <c r="H9" s="10">
        <f>SUM(H10:H17)</f>
        <v>727</v>
      </c>
      <c r="I9" s="46">
        <f t="shared" ref="I9:T9" si="1">SUM(I10:I17)</f>
        <v>464</v>
      </c>
      <c r="J9" s="46">
        <f t="shared" si="1"/>
        <v>0</v>
      </c>
      <c r="K9" s="46">
        <f t="shared" si="1"/>
        <v>36</v>
      </c>
      <c r="L9" s="46">
        <f t="shared" si="1"/>
        <v>12</v>
      </c>
      <c r="M9" s="47">
        <f t="shared" si="1"/>
        <v>272</v>
      </c>
      <c r="N9" s="48">
        <f t="shared" si="1"/>
        <v>344</v>
      </c>
      <c r="O9" s="47">
        <f t="shared" si="1"/>
        <v>293</v>
      </c>
      <c r="P9" s="48">
        <f t="shared" si="1"/>
        <v>282</v>
      </c>
      <c r="Q9" s="47">
        <f t="shared" si="1"/>
        <v>0</v>
      </c>
      <c r="R9" s="48">
        <f t="shared" si="1"/>
        <v>0</v>
      </c>
      <c r="S9" s="136">
        <f t="shared" si="1"/>
        <v>0</v>
      </c>
      <c r="T9" s="137">
        <f t="shared" si="1"/>
        <v>0</v>
      </c>
      <c r="V9" s="511"/>
      <c r="W9" s="270"/>
      <c r="X9" s="270"/>
    </row>
    <row r="10" spans="1:25" x14ac:dyDescent="0.25">
      <c r="A10" s="11" t="s">
        <v>299</v>
      </c>
      <c r="B10" s="11" t="s">
        <v>151</v>
      </c>
      <c r="C10" s="12"/>
      <c r="D10" s="12" t="s">
        <v>152</v>
      </c>
      <c r="E10" s="13">
        <f>SUM(G10)</f>
        <v>114</v>
      </c>
      <c r="F10" s="13"/>
      <c r="G10" s="13">
        <f>SUM(M10:T10)</f>
        <v>114</v>
      </c>
      <c r="H10" s="13">
        <v>89</v>
      </c>
      <c r="I10" s="49">
        <v>25</v>
      </c>
      <c r="J10" s="41"/>
      <c r="K10" s="41">
        <v>18</v>
      </c>
      <c r="L10" s="50">
        <v>6</v>
      </c>
      <c r="M10" s="51">
        <v>34</v>
      </c>
      <c r="N10" s="52">
        <v>20</v>
      </c>
      <c r="O10" s="53">
        <v>32</v>
      </c>
      <c r="P10" s="54">
        <v>28</v>
      </c>
      <c r="Q10" s="59"/>
      <c r="R10" s="60"/>
      <c r="S10" s="59"/>
      <c r="T10" s="60"/>
      <c r="V10" s="270"/>
      <c r="W10" s="270"/>
      <c r="X10" s="270"/>
    </row>
    <row r="11" spans="1:25" x14ac:dyDescent="0.25">
      <c r="A11" s="11" t="s">
        <v>300</v>
      </c>
      <c r="B11" s="11" t="s">
        <v>154</v>
      </c>
      <c r="C11" s="12" t="s">
        <v>155</v>
      </c>
      <c r="D11" s="12"/>
      <c r="E11" s="13">
        <f t="shared" ref="E11:E17" si="2">SUM(G11)</f>
        <v>171</v>
      </c>
      <c r="F11" s="13"/>
      <c r="G11" s="13">
        <f t="shared" ref="G11:G17" si="3">SUM(M11:T11)</f>
        <v>171</v>
      </c>
      <c r="H11" s="13">
        <v>143</v>
      </c>
      <c r="I11" s="55">
        <v>28</v>
      </c>
      <c r="J11" s="41"/>
      <c r="K11" s="41"/>
      <c r="L11" s="50"/>
      <c r="M11" s="51">
        <v>34</v>
      </c>
      <c r="N11" s="52">
        <v>52</v>
      </c>
      <c r="O11" s="56">
        <v>34</v>
      </c>
      <c r="P11" s="57">
        <v>51</v>
      </c>
      <c r="Q11" s="59"/>
      <c r="R11" s="60"/>
      <c r="S11" s="59"/>
      <c r="T11" s="60"/>
      <c r="V11" s="270"/>
      <c r="W11" s="270"/>
      <c r="X11" s="270"/>
    </row>
    <row r="12" spans="1:25" x14ac:dyDescent="0.25">
      <c r="A12" s="11" t="s">
        <v>301</v>
      </c>
      <c r="B12" s="11" t="s">
        <v>157</v>
      </c>
      <c r="C12" s="12" t="s">
        <v>155</v>
      </c>
      <c r="D12" s="12"/>
      <c r="E12" s="13">
        <f t="shared" si="2"/>
        <v>171</v>
      </c>
      <c r="F12" s="13"/>
      <c r="G12" s="13">
        <f t="shared" si="3"/>
        <v>171</v>
      </c>
      <c r="H12" s="13">
        <v>0</v>
      </c>
      <c r="I12" s="55">
        <v>171</v>
      </c>
      <c r="J12" s="41"/>
      <c r="K12" s="41"/>
      <c r="L12" s="50"/>
      <c r="M12" s="51">
        <v>34</v>
      </c>
      <c r="N12" s="52">
        <v>52</v>
      </c>
      <c r="O12" s="56">
        <v>34</v>
      </c>
      <c r="P12" s="57">
        <v>51</v>
      </c>
      <c r="Q12" s="59"/>
      <c r="R12" s="60"/>
      <c r="S12" s="59"/>
      <c r="T12" s="60"/>
      <c r="V12" s="270"/>
      <c r="W12" s="270"/>
      <c r="X12" s="270"/>
    </row>
    <row r="13" spans="1:25" x14ac:dyDescent="0.25">
      <c r="A13" s="11" t="s">
        <v>302</v>
      </c>
      <c r="B13" s="14" t="s">
        <v>303</v>
      </c>
      <c r="C13" s="15"/>
      <c r="D13" s="12" t="s">
        <v>152</v>
      </c>
      <c r="E13" s="13">
        <f t="shared" si="2"/>
        <v>285</v>
      </c>
      <c r="F13" s="13"/>
      <c r="G13" s="13">
        <f t="shared" si="3"/>
        <v>285</v>
      </c>
      <c r="H13" s="13">
        <v>274</v>
      </c>
      <c r="I13" s="55">
        <v>11</v>
      </c>
      <c r="J13" s="41"/>
      <c r="K13" s="41">
        <v>18</v>
      </c>
      <c r="L13" s="50">
        <v>6</v>
      </c>
      <c r="M13" s="51">
        <v>68</v>
      </c>
      <c r="N13" s="52">
        <v>50</v>
      </c>
      <c r="O13" s="56">
        <v>68</v>
      </c>
      <c r="P13" s="54">
        <v>99</v>
      </c>
      <c r="Q13" s="59"/>
      <c r="R13" s="60"/>
      <c r="S13" s="59"/>
      <c r="T13" s="60"/>
      <c r="V13" s="270"/>
      <c r="W13" s="270"/>
      <c r="X13" s="270"/>
    </row>
    <row r="14" spans="1:25" x14ac:dyDescent="0.25">
      <c r="A14" s="11" t="s">
        <v>304</v>
      </c>
      <c r="B14" s="11" t="s">
        <v>164</v>
      </c>
      <c r="C14" s="212" t="s">
        <v>218</v>
      </c>
      <c r="D14" s="12"/>
      <c r="E14" s="13">
        <f t="shared" si="2"/>
        <v>171</v>
      </c>
      <c r="F14" s="13"/>
      <c r="G14" s="13">
        <f t="shared" si="3"/>
        <v>171</v>
      </c>
      <c r="H14" s="13">
        <v>151</v>
      </c>
      <c r="I14" s="55">
        <v>20</v>
      </c>
      <c r="J14" s="41"/>
      <c r="K14" s="41"/>
      <c r="L14" s="50"/>
      <c r="M14" s="51">
        <v>34</v>
      </c>
      <c r="N14" s="52">
        <v>82</v>
      </c>
      <c r="O14" s="103">
        <v>55</v>
      </c>
      <c r="P14" s="60"/>
      <c r="Q14" s="59"/>
      <c r="R14" s="60"/>
      <c r="S14" s="59"/>
      <c r="T14" s="60"/>
      <c r="V14" s="270"/>
      <c r="W14" s="270"/>
      <c r="X14" s="270"/>
    </row>
    <row r="15" spans="1:25" x14ac:dyDescent="0.25">
      <c r="A15" s="11" t="s">
        <v>305</v>
      </c>
      <c r="B15" s="11" t="s">
        <v>176</v>
      </c>
      <c r="C15" s="16" t="s">
        <v>155</v>
      </c>
      <c r="D15" s="12"/>
      <c r="E15" s="13">
        <f t="shared" si="2"/>
        <v>171</v>
      </c>
      <c r="F15" s="13"/>
      <c r="G15" s="13">
        <f t="shared" si="3"/>
        <v>171</v>
      </c>
      <c r="H15" s="13">
        <v>0</v>
      </c>
      <c r="I15" s="55">
        <v>171</v>
      </c>
      <c r="J15" s="41"/>
      <c r="K15" s="41"/>
      <c r="L15" s="50"/>
      <c r="M15" s="51">
        <v>34</v>
      </c>
      <c r="N15" s="52">
        <v>50</v>
      </c>
      <c r="O15" s="56">
        <v>34</v>
      </c>
      <c r="P15" s="57">
        <v>53</v>
      </c>
      <c r="Q15" s="59"/>
      <c r="R15" s="60"/>
      <c r="S15" s="59"/>
      <c r="T15" s="60"/>
      <c r="V15" s="270"/>
      <c r="W15" s="270"/>
      <c r="X15" s="270"/>
    </row>
    <row r="16" spans="1:25" x14ac:dyDescent="0.25">
      <c r="A16" s="11" t="s">
        <v>306</v>
      </c>
      <c r="B16" s="11" t="s">
        <v>179</v>
      </c>
      <c r="C16" s="12" t="s">
        <v>160</v>
      </c>
      <c r="D16" s="12"/>
      <c r="E16" s="13">
        <f t="shared" si="2"/>
        <v>72</v>
      </c>
      <c r="F16" s="13"/>
      <c r="G16" s="13">
        <f t="shared" si="3"/>
        <v>72</v>
      </c>
      <c r="H16" s="13">
        <v>52</v>
      </c>
      <c r="I16" s="55">
        <v>20</v>
      </c>
      <c r="J16" s="41"/>
      <c r="K16" s="41"/>
      <c r="L16" s="50"/>
      <c r="M16" s="51">
        <v>34</v>
      </c>
      <c r="N16" s="58">
        <v>38</v>
      </c>
      <c r="O16" s="59"/>
      <c r="P16" s="60"/>
      <c r="Q16" s="59"/>
      <c r="R16" s="60"/>
      <c r="S16" s="59"/>
      <c r="T16" s="60"/>
      <c r="V16" s="270"/>
      <c r="W16" s="270"/>
      <c r="X16" s="270"/>
    </row>
    <row r="17" spans="1:24" x14ac:dyDescent="0.25">
      <c r="A17" s="17" t="s">
        <v>307</v>
      </c>
      <c r="B17" s="17" t="s">
        <v>308</v>
      </c>
      <c r="C17" s="18" t="s">
        <v>182</v>
      </c>
      <c r="D17" s="18"/>
      <c r="E17" s="13">
        <f t="shared" si="2"/>
        <v>36</v>
      </c>
      <c r="F17" s="19"/>
      <c r="G17" s="19">
        <f t="shared" si="3"/>
        <v>36</v>
      </c>
      <c r="H17" s="19">
        <v>18</v>
      </c>
      <c r="I17" s="61">
        <v>18</v>
      </c>
      <c r="J17" s="62"/>
      <c r="K17" s="62"/>
      <c r="L17" s="63"/>
      <c r="M17" s="64"/>
      <c r="N17" s="79"/>
      <c r="O17" s="138">
        <v>36</v>
      </c>
      <c r="P17" s="66"/>
      <c r="Q17" s="150"/>
      <c r="R17" s="66"/>
      <c r="S17" s="65"/>
      <c r="T17" s="66"/>
      <c r="V17" s="270"/>
      <c r="W17" s="270"/>
      <c r="X17" s="270"/>
    </row>
    <row r="18" spans="1:24" x14ac:dyDescent="0.25">
      <c r="A18" s="484" t="s">
        <v>309</v>
      </c>
      <c r="B18" s="485"/>
      <c r="C18" s="20" t="s">
        <v>148</v>
      </c>
      <c r="D18" s="20" t="s">
        <v>184</v>
      </c>
      <c r="E18" s="6">
        <f t="shared" ref="E18:T18" si="4">SUM(E19:E28)</f>
        <v>751</v>
      </c>
      <c r="F18" s="6">
        <f t="shared" si="4"/>
        <v>0</v>
      </c>
      <c r="G18" s="6">
        <f t="shared" si="4"/>
        <v>751</v>
      </c>
      <c r="H18" s="6">
        <f t="shared" si="4"/>
        <v>160</v>
      </c>
      <c r="I18" s="28">
        <f t="shared" si="4"/>
        <v>92</v>
      </c>
      <c r="J18" s="28">
        <f t="shared" si="4"/>
        <v>0</v>
      </c>
      <c r="K18" s="28">
        <f t="shared" si="4"/>
        <v>42</v>
      </c>
      <c r="L18" s="28">
        <f t="shared" si="4"/>
        <v>18</v>
      </c>
      <c r="M18" s="67">
        <f t="shared" si="4"/>
        <v>262</v>
      </c>
      <c r="N18" s="68">
        <f t="shared" si="4"/>
        <v>268</v>
      </c>
      <c r="O18" s="44">
        <f t="shared" si="4"/>
        <v>77</v>
      </c>
      <c r="P18" s="45">
        <f t="shared" si="4"/>
        <v>144</v>
      </c>
      <c r="Q18" s="44">
        <f t="shared" si="4"/>
        <v>0</v>
      </c>
      <c r="R18" s="45">
        <f t="shared" si="4"/>
        <v>0</v>
      </c>
      <c r="S18" s="44">
        <f t="shared" si="4"/>
        <v>0</v>
      </c>
      <c r="T18" s="45">
        <f t="shared" si="4"/>
        <v>0</v>
      </c>
      <c r="V18" s="511"/>
      <c r="W18" s="270"/>
      <c r="X18" s="270"/>
    </row>
    <row r="19" spans="1:24" x14ac:dyDescent="0.25">
      <c r="A19" s="21" t="s">
        <v>310</v>
      </c>
      <c r="B19" s="21" t="s">
        <v>311</v>
      </c>
      <c r="C19" s="16"/>
      <c r="D19" s="22" t="s">
        <v>177</v>
      </c>
      <c r="E19" s="23">
        <f>SUM(G19)</f>
        <v>108</v>
      </c>
      <c r="F19" s="23"/>
      <c r="G19" s="23">
        <f>SUM(M19:T19)</f>
        <v>108</v>
      </c>
      <c r="H19" s="23">
        <v>42</v>
      </c>
      <c r="I19" s="49">
        <v>66</v>
      </c>
      <c r="J19" s="69"/>
      <c r="K19" s="69">
        <v>12</v>
      </c>
      <c r="L19" s="70">
        <v>6</v>
      </c>
      <c r="M19" s="71">
        <v>68</v>
      </c>
      <c r="N19" s="72">
        <v>40</v>
      </c>
      <c r="O19" s="73"/>
      <c r="P19" s="74"/>
      <c r="Q19" s="73"/>
      <c r="R19" s="74"/>
      <c r="S19" s="73"/>
      <c r="T19" s="74"/>
      <c r="V19" s="270"/>
      <c r="W19" s="270"/>
      <c r="X19" s="270"/>
    </row>
    <row r="20" spans="1:24" x14ac:dyDescent="0.25">
      <c r="A20" s="21" t="s">
        <v>312</v>
      </c>
      <c r="B20" s="21" t="s">
        <v>313</v>
      </c>
      <c r="C20" s="114"/>
      <c r="D20" s="22"/>
      <c r="E20" s="23"/>
      <c r="F20" s="23"/>
      <c r="G20" s="23"/>
      <c r="H20" s="23"/>
      <c r="I20" s="49"/>
      <c r="J20" s="69"/>
      <c r="K20" s="69"/>
      <c r="L20" s="70"/>
      <c r="M20" s="82"/>
      <c r="N20" s="83"/>
      <c r="O20" s="73"/>
      <c r="P20" s="74"/>
      <c r="Q20" s="73"/>
      <c r="R20" s="74"/>
      <c r="S20" s="73"/>
      <c r="T20" s="74"/>
      <c r="V20" s="270"/>
      <c r="W20" s="270"/>
      <c r="X20" s="270"/>
    </row>
    <row r="21" spans="1:24" x14ac:dyDescent="0.25">
      <c r="A21" s="11" t="s">
        <v>314</v>
      </c>
      <c r="B21" s="11" t="s">
        <v>170</v>
      </c>
      <c r="C21" s="12" t="s">
        <v>160</v>
      </c>
      <c r="D21" s="13"/>
      <c r="E21" s="23">
        <f t="shared" ref="E21:E28" si="5">SUM(G21)</f>
        <v>98</v>
      </c>
      <c r="F21" s="13"/>
      <c r="G21" s="13">
        <v>98</v>
      </c>
      <c r="H21" s="13"/>
      <c r="I21" s="55"/>
      <c r="J21" s="41"/>
      <c r="K21" s="41"/>
      <c r="L21" s="50"/>
      <c r="M21" s="78">
        <v>34</v>
      </c>
      <c r="N21" s="58">
        <v>64</v>
      </c>
      <c r="O21" s="59"/>
      <c r="P21" s="60"/>
      <c r="Q21" s="59"/>
      <c r="R21" s="60"/>
      <c r="S21" s="59"/>
      <c r="T21" s="60"/>
      <c r="V21" s="270"/>
      <c r="W21" s="270"/>
      <c r="X21" s="270"/>
    </row>
    <row r="22" spans="1:24" x14ac:dyDescent="0.25">
      <c r="A22" s="11" t="s">
        <v>315</v>
      </c>
      <c r="B22" s="11" t="s">
        <v>316</v>
      </c>
      <c r="C22" s="12" t="s">
        <v>160</v>
      </c>
      <c r="D22" s="12"/>
      <c r="E22" s="23">
        <f t="shared" si="5"/>
        <v>60</v>
      </c>
      <c r="F22" s="13"/>
      <c r="G22" s="13">
        <v>60</v>
      </c>
      <c r="H22" s="13"/>
      <c r="I22" s="55"/>
      <c r="J22" s="41"/>
      <c r="K22" s="41"/>
      <c r="L22" s="50"/>
      <c r="M22" s="86"/>
      <c r="N22" s="88"/>
      <c r="O22" s="53">
        <v>32</v>
      </c>
      <c r="P22" s="57">
        <v>28</v>
      </c>
      <c r="Q22" s="59"/>
      <c r="R22" s="60"/>
      <c r="S22" s="59"/>
      <c r="T22" s="60"/>
      <c r="V22" s="270"/>
      <c r="W22" s="270"/>
      <c r="X22" s="270"/>
    </row>
    <row r="23" spans="1:24" x14ac:dyDescent="0.25">
      <c r="A23" s="11" t="s">
        <v>317</v>
      </c>
      <c r="B23" s="11" t="s">
        <v>174</v>
      </c>
      <c r="C23" s="12" t="s">
        <v>182</v>
      </c>
      <c r="D23" s="12"/>
      <c r="E23" s="23">
        <f t="shared" si="5"/>
        <v>56</v>
      </c>
      <c r="F23" s="13"/>
      <c r="G23" s="13">
        <v>56</v>
      </c>
      <c r="H23" s="13"/>
      <c r="I23" s="55"/>
      <c r="J23" s="41"/>
      <c r="K23" s="41"/>
      <c r="L23" s="50"/>
      <c r="M23" s="146">
        <v>56</v>
      </c>
      <c r="N23" s="88"/>
      <c r="O23" s="59"/>
      <c r="P23" s="60"/>
      <c r="Q23" s="59"/>
      <c r="R23" s="60"/>
      <c r="S23" s="59"/>
      <c r="T23" s="60"/>
      <c r="V23" s="270"/>
      <c r="W23" s="270"/>
      <c r="X23" s="270"/>
    </row>
    <row r="24" spans="1:24" x14ac:dyDescent="0.25">
      <c r="A24" s="24" t="s">
        <v>318</v>
      </c>
      <c r="B24" s="11" t="s">
        <v>166</v>
      </c>
      <c r="C24" s="12" t="s">
        <v>160</v>
      </c>
      <c r="D24" s="22"/>
      <c r="E24" s="23">
        <f t="shared" si="5"/>
        <v>96</v>
      </c>
      <c r="F24" s="13"/>
      <c r="G24" s="13">
        <v>96</v>
      </c>
      <c r="H24" s="13"/>
      <c r="I24" s="55"/>
      <c r="J24" s="41"/>
      <c r="K24" s="41"/>
      <c r="L24" s="50"/>
      <c r="M24" s="78">
        <v>34</v>
      </c>
      <c r="N24" s="58">
        <v>62</v>
      </c>
      <c r="O24" s="59"/>
      <c r="P24" s="60"/>
      <c r="Q24" s="59"/>
      <c r="R24" s="60"/>
      <c r="S24" s="59"/>
      <c r="T24" s="60"/>
      <c r="V24" s="270"/>
      <c r="W24" s="270"/>
      <c r="X24" s="270"/>
    </row>
    <row r="25" spans="1:24" x14ac:dyDescent="0.25">
      <c r="A25" s="24" t="s">
        <v>319</v>
      </c>
      <c r="B25" s="11" t="s">
        <v>320</v>
      </c>
      <c r="C25" s="13"/>
      <c r="D25" s="22" t="s">
        <v>177</v>
      </c>
      <c r="E25" s="23">
        <f t="shared" si="5"/>
        <v>89</v>
      </c>
      <c r="F25" s="13"/>
      <c r="G25" s="13">
        <v>89</v>
      </c>
      <c r="H25" s="13"/>
      <c r="I25" s="55"/>
      <c r="J25" s="41"/>
      <c r="K25" s="41">
        <v>18</v>
      </c>
      <c r="L25" s="50">
        <v>6</v>
      </c>
      <c r="M25" s="86"/>
      <c r="N25" s="88"/>
      <c r="O25" s="53">
        <v>45</v>
      </c>
      <c r="P25" s="54">
        <v>44</v>
      </c>
      <c r="Q25" s="59"/>
      <c r="R25" s="60"/>
      <c r="S25" s="59"/>
      <c r="T25" s="60"/>
      <c r="V25" s="270"/>
      <c r="W25" s="270"/>
      <c r="X25" s="270"/>
    </row>
    <row r="26" spans="1:24" x14ac:dyDescent="0.25">
      <c r="A26" s="24" t="s">
        <v>321</v>
      </c>
      <c r="B26" s="11" t="s">
        <v>322</v>
      </c>
      <c r="C26" s="22"/>
      <c r="D26" s="22" t="s">
        <v>177</v>
      </c>
      <c r="E26" s="23">
        <f t="shared" si="5"/>
        <v>100</v>
      </c>
      <c r="F26" s="13"/>
      <c r="G26" s="13">
        <v>100</v>
      </c>
      <c r="H26" s="13"/>
      <c r="I26" s="55"/>
      <c r="J26" s="41"/>
      <c r="K26" s="41">
        <v>12</v>
      </c>
      <c r="L26" s="50">
        <v>6</v>
      </c>
      <c r="M26" s="78">
        <v>36</v>
      </c>
      <c r="N26" s="77">
        <v>64</v>
      </c>
      <c r="O26" s="59"/>
      <c r="P26" s="60"/>
      <c r="Q26" s="59"/>
      <c r="R26" s="60"/>
      <c r="S26" s="59"/>
      <c r="T26" s="60"/>
      <c r="V26" s="270"/>
      <c r="W26" s="270"/>
      <c r="X26" s="270"/>
    </row>
    <row r="27" spans="1:24" x14ac:dyDescent="0.25">
      <c r="A27" s="24" t="s">
        <v>323</v>
      </c>
      <c r="B27" s="11" t="s">
        <v>168</v>
      </c>
      <c r="C27" s="12" t="s">
        <v>160</v>
      </c>
      <c r="D27" s="13"/>
      <c r="E27" s="23">
        <f t="shared" si="5"/>
        <v>72</v>
      </c>
      <c r="F27" s="13"/>
      <c r="G27" s="13">
        <f t="shared" ref="G27:G28" si="6">SUM(M27:T27)</f>
        <v>72</v>
      </c>
      <c r="H27" s="13">
        <v>52</v>
      </c>
      <c r="I27" s="55">
        <v>20</v>
      </c>
      <c r="J27" s="41"/>
      <c r="K27" s="41"/>
      <c r="L27" s="50"/>
      <c r="M27" s="78">
        <v>34</v>
      </c>
      <c r="N27" s="58">
        <v>38</v>
      </c>
      <c r="O27" s="59"/>
      <c r="P27" s="60"/>
      <c r="Q27" s="59"/>
      <c r="R27" s="60"/>
      <c r="S27" s="59"/>
      <c r="T27" s="60"/>
      <c r="V27" s="270"/>
      <c r="W27" s="270"/>
      <c r="X27" s="270"/>
    </row>
    <row r="28" spans="1:24" x14ac:dyDescent="0.25">
      <c r="A28" s="25" t="s">
        <v>324</v>
      </c>
      <c r="B28" s="17" t="s">
        <v>325</v>
      </c>
      <c r="C28" s="18" t="s">
        <v>160</v>
      </c>
      <c r="D28" s="19"/>
      <c r="E28" s="23">
        <f t="shared" si="5"/>
        <v>72</v>
      </c>
      <c r="F28" s="19"/>
      <c r="G28" s="19">
        <f t="shared" si="6"/>
        <v>72</v>
      </c>
      <c r="H28" s="19">
        <v>66</v>
      </c>
      <c r="I28" s="61">
        <v>6</v>
      </c>
      <c r="J28" s="62"/>
      <c r="K28" s="62"/>
      <c r="L28" s="63"/>
      <c r="M28" s="64"/>
      <c r="N28" s="79"/>
      <c r="O28" s="172"/>
      <c r="P28" s="81">
        <v>72</v>
      </c>
      <c r="Q28" s="150"/>
      <c r="R28" s="151"/>
      <c r="S28" s="65"/>
      <c r="T28" s="66"/>
      <c r="V28" s="270"/>
      <c r="W28" s="270"/>
      <c r="X28" s="270"/>
    </row>
    <row r="29" spans="1:24" x14ac:dyDescent="0.25">
      <c r="A29" s="482" t="s">
        <v>189</v>
      </c>
      <c r="B29" s="483"/>
      <c r="C29" s="20" t="s">
        <v>190</v>
      </c>
      <c r="D29" s="20" t="s">
        <v>191</v>
      </c>
      <c r="E29" s="6">
        <f t="shared" ref="E29:T29" si="7">SUM(E30:E32)</f>
        <v>110</v>
      </c>
      <c r="F29" s="6">
        <f t="shared" si="7"/>
        <v>0</v>
      </c>
      <c r="G29" s="6">
        <f t="shared" si="7"/>
        <v>110</v>
      </c>
      <c r="H29" s="6">
        <f t="shared" si="7"/>
        <v>42</v>
      </c>
      <c r="I29" s="6">
        <f t="shared" si="7"/>
        <v>32</v>
      </c>
      <c r="J29" s="6">
        <f t="shared" si="7"/>
        <v>0</v>
      </c>
      <c r="K29" s="6">
        <f t="shared" si="7"/>
        <v>0</v>
      </c>
      <c r="L29" s="28">
        <f t="shared" si="7"/>
        <v>0</v>
      </c>
      <c r="M29" s="67">
        <f t="shared" si="7"/>
        <v>36</v>
      </c>
      <c r="N29" s="68">
        <f t="shared" si="7"/>
        <v>0</v>
      </c>
      <c r="O29" s="44">
        <f t="shared" si="7"/>
        <v>36</v>
      </c>
      <c r="P29" s="45">
        <f t="shared" si="7"/>
        <v>38</v>
      </c>
      <c r="Q29" s="44">
        <f t="shared" si="7"/>
        <v>0</v>
      </c>
      <c r="R29" s="45">
        <f t="shared" si="7"/>
        <v>0</v>
      </c>
      <c r="S29" s="44">
        <f t="shared" si="7"/>
        <v>0</v>
      </c>
      <c r="T29" s="45">
        <f t="shared" si="7"/>
        <v>0</v>
      </c>
      <c r="V29" s="511"/>
      <c r="W29" s="270"/>
      <c r="X29" s="270"/>
    </row>
    <row r="30" spans="1:24" x14ac:dyDescent="0.25">
      <c r="A30" s="21" t="s">
        <v>326</v>
      </c>
      <c r="B30" s="21" t="s">
        <v>181</v>
      </c>
      <c r="C30" s="23"/>
      <c r="D30" s="21"/>
      <c r="E30" s="23">
        <f>SUM(G30)</f>
        <v>36</v>
      </c>
      <c r="F30" s="23"/>
      <c r="G30" s="23">
        <f>SUM(M30:T30)</f>
        <v>36</v>
      </c>
      <c r="H30" s="23">
        <v>20</v>
      </c>
      <c r="I30" s="69">
        <v>16</v>
      </c>
      <c r="J30" s="69"/>
      <c r="K30" s="69"/>
      <c r="L30" s="70"/>
      <c r="M30" s="82"/>
      <c r="N30" s="83"/>
      <c r="O30" s="125">
        <v>36</v>
      </c>
      <c r="P30" s="74"/>
      <c r="Q30" s="73"/>
      <c r="R30" s="74"/>
      <c r="S30" s="73"/>
      <c r="T30" s="74"/>
      <c r="V30" s="270"/>
      <c r="W30" s="270"/>
      <c r="X30" s="270"/>
    </row>
    <row r="31" spans="1:24" x14ac:dyDescent="0.25">
      <c r="A31" s="123" t="s">
        <v>327</v>
      </c>
      <c r="B31" s="123" t="s">
        <v>193</v>
      </c>
      <c r="C31" s="124"/>
      <c r="D31" s="123"/>
      <c r="E31" s="23">
        <f>SUM(G31)</f>
        <v>38</v>
      </c>
      <c r="F31" s="124"/>
      <c r="G31" s="124">
        <v>38</v>
      </c>
      <c r="H31" s="124">
        <v>22</v>
      </c>
      <c r="I31" s="128">
        <v>16</v>
      </c>
      <c r="J31" s="128"/>
      <c r="K31" s="128"/>
      <c r="L31" s="129"/>
      <c r="M31" s="130"/>
      <c r="N31" s="147"/>
      <c r="O31" s="231"/>
      <c r="P31" s="148">
        <v>38</v>
      </c>
      <c r="Q31" s="132"/>
      <c r="R31" s="133"/>
      <c r="S31" s="132"/>
      <c r="T31" s="133"/>
      <c r="V31" s="270"/>
      <c r="W31" s="270"/>
      <c r="X31" s="270"/>
    </row>
    <row r="32" spans="1:24" x14ac:dyDescent="0.25">
      <c r="A32" s="17" t="s">
        <v>328</v>
      </c>
      <c r="B32" s="17" t="s">
        <v>195</v>
      </c>
      <c r="C32" s="19"/>
      <c r="D32" s="17"/>
      <c r="E32" s="23">
        <f>SUM(G32)</f>
        <v>36</v>
      </c>
      <c r="F32" s="19"/>
      <c r="G32" s="19">
        <v>36</v>
      </c>
      <c r="H32" s="19"/>
      <c r="I32" s="62"/>
      <c r="J32" s="62"/>
      <c r="K32" s="62"/>
      <c r="L32" s="63"/>
      <c r="M32" s="149">
        <v>36</v>
      </c>
      <c r="N32" s="79"/>
      <c r="O32" s="65"/>
      <c r="P32" s="66"/>
      <c r="Q32" s="65"/>
      <c r="R32" s="66"/>
      <c r="S32" s="65"/>
      <c r="T32" s="66"/>
      <c r="V32" s="511"/>
      <c r="W32" s="270"/>
      <c r="X32" s="270"/>
    </row>
    <row r="33" spans="1:24" x14ac:dyDescent="0.25">
      <c r="A33" s="26" t="s">
        <v>196</v>
      </c>
      <c r="B33" s="27" t="s">
        <v>197</v>
      </c>
      <c r="C33" s="28" t="s">
        <v>198</v>
      </c>
      <c r="D33" s="6" t="s">
        <v>199</v>
      </c>
      <c r="E33" s="6" t="s">
        <v>200</v>
      </c>
      <c r="F33" s="6">
        <f>SUM(F34:F49)</f>
        <v>130</v>
      </c>
      <c r="G33" s="6">
        <f t="shared" ref="G33:T33" si="8">SUM(G34:G49)</f>
        <v>810</v>
      </c>
      <c r="H33" s="6">
        <f t="shared" si="8"/>
        <v>456</v>
      </c>
      <c r="I33" s="28">
        <f t="shared" si="8"/>
        <v>354</v>
      </c>
      <c r="J33" s="28">
        <f t="shared" si="8"/>
        <v>0</v>
      </c>
      <c r="K33" s="28">
        <f t="shared" si="8"/>
        <v>12</v>
      </c>
      <c r="L33" s="28">
        <f t="shared" si="8"/>
        <v>6</v>
      </c>
      <c r="M33" s="67">
        <f t="shared" si="8"/>
        <v>42</v>
      </c>
      <c r="N33" s="68">
        <f t="shared" si="8"/>
        <v>216</v>
      </c>
      <c r="O33" s="44">
        <f t="shared" si="8"/>
        <v>100</v>
      </c>
      <c r="P33" s="45">
        <f t="shared" si="8"/>
        <v>84</v>
      </c>
      <c r="Q33" s="44">
        <f t="shared" si="8"/>
        <v>162</v>
      </c>
      <c r="R33" s="45">
        <f t="shared" si="8"/>
        <v>118</v>
      </c>
      <c r="S33" s="44">
        <f t="shared" si="8"/>
        <v>136</v>
      </c>
      <c r="T33" s="45">
        <f t="shared" si="8"/>
        <v>82</v>
      </c>
      <c r="V33" s="270"/>
      <c r="W33" s="270"/>
      <c r="X33" s="270"/>
    </row>
    <row r="34" spans="1:24" ht="24" x14ac:dyDescent="0.25">
      <c r="A34" s="21" t="s">
        <v>201</v>
      </c>
      <c r="B34" s="29" t="s">
        <v>202</v>
      </c>
      <c r="C34" s="12" t="s">
        <v>182</v>
      </c>
      <c r="D34" s="29"/>
      <c r="E34" s="23">
        <f>SUM(F34:G34)</f>
        <v>78</v>
      </c>
      <c r="F34" s="23">
        <v>10</v>
      </c>
      <c r="G34" s="23">
        <v>68</v>
      </c>
      <c r="H34" s="23">
        <v>42</v>
      </c>
      <c r="I34" s="69">
        <v>26</v>
      </c>
      <c r="J34" s="69"/>
      <c r="K34" s="69"/>
      <c r="L34" s="70"/>
      <c r="M34" s="82"/>
      <c r="N34" s="85">
        <v>78</v>
      </c>
      <c r="O34" s="73"/>
      <c r="P34" s="74"/>
      <c r="Q34" s="73"/>
      <c r="R34" s="74"/>
      <c r="S34" s="73"/>
      <c r="T34" s="74"/>
      <c r="V34" s="270"/>
      <c r="W34" s="270"/>
      <c r="X34" s="270"/>
    </row>
    <row r="35" spans="1:24" ht="24" x14ac:dyDescent="0.25">
      <c r="A35" s="11" t="s">
        <v>203</v>
      </c>
      <c r="B35" s="14" t="s">
        <v>204</v>
      </c>
      <c r="C35" s="12" t="s">
        <v>182</v>
      </c>
      <c r="D35" s="14"/>
      <c r="E35" s="23">
        <f t="shared" ref="E35:E49" si="9">SUM(F35:G35)</f>
        <v>54</v>
      </c>
      <c r="F35" s="13">
        <v>8</v>
      </c>
      <c r="G35" s="13">
        <v>46</v>
      </c>
      <c r="H35" s="13">
        <v>30</v>
      </c>
      <c r="I35" s="41">
        <v>16</v>
      </c>
      <c r="J35" s="41"/>
      <c r="K35" s="41"/>
      <c r="L35" s="50"/>
      <c r="M35" s="86"/>
      <c r="N35" s="58">
        <v>54</v>
      </c>
      <c r="O35" s="59"/>
      <c r="P35" s="60"/>
      <c r="Q35" s="59"/>
      <c r="R35" s="60"/>
      <c r="S35" s="59"/>
      <c r="T35" s="60"/>
      <c r="V35" s="270"/>
      <c r="W35" s="270"/>
      <c r="X35" s="270"/>
    </row>
    <row r="36" spans="1:24" ht="24" x14ac:dyDescent="0.25">
      <c r="A36" s="11" t="s">
        <v>205</v>
      </c>
      <c r="B36" s="14" t="s">
        <v>206</v>
      </c>
      <c r="C36" s="14"/>
      <c r="D36" s="12" t="s">
        <v>177</v>
      </c>
      <c r="E36" s="23">
        <f t="shared" si="9"/>
        <v>90</v>
      </c>
      <c r="F36" s="13">
        <v>14</v>
      </c>
      <c r="G36" s="13">
        <v>76</v>
      </c>
      <c r="H36" s="13">
        <v>52</v>
      </c>
      <c r="I36" s="41">
        <v>24</v>
      </c>
      <c r="J36" s="41"/>
      <c r="K36" s="41">
        <v>12</v>
      </c>
      <c r="L36" s="50">
        <v>6</v>
      </c>
      <c r="M36" s="87"/>
      <c r="N36" s="88"/>
      <c r="O36" s="53">
        <v>48</v>
      </c>
      <c r="P36" s="54">
        <v>42</v>
      </c>
      <c r="Q36" s="59"/>
      <c r="R36" s="60"/>
      <c r="S36" s="59"/>
      <c r="T36" s="60"/>
      <c r="V36" s="270"/>
      <c r="W36" s="270"/>
      <c r="X36" s="270"/>
    </row>
    <row r="37" spans="1:24" ht="24" x14ac:dyDescent="0.25">
      <c r="A37" s="11" t="s">
        <v>207</v>
      </c>
      <c r="B37" s="14" t="s">
        <v>208</v>
      </c>
      <c r="C37" s="12" t="s">
        <v>160</v>
      </c>
      <c r="D37" s="14"/>
      <c r="E37" s="23">
        <f t="shared" si="9"/>
        <v>56</v>
      </c>
      <c r="F37" s="13">
        <v>8</v>
      </c>
      <c r="G37" s="13">
        <v>48</v>
      </c>
      <c r="H37" s="13">
        <v>40</v>
      </c>
      <c r="I37" s="41">
        <v>8</v>
      </c>
      <c r="J37" s="41"/>
      <c r="K37" s="41"/>
      <c r="L37" s="50"/>
      <c r="M37" s="59"/>
      <c r="N37" s="60"/>
      <c r="O37" s="59"/>
      <c r="P37" s="60"/>
      <c r="Q37" s="76">
        <v>56</v>
      </c>
      <c r="R37" s="159"/>
      <c r="S37" s="59"/>
      <c r="T37" s="60"/>
      <c r="V37" s="270"/>
      <c r="W37" s="270"/>
      <c r="X37" s="270"/>
    </row>
    <row r="38" spans="1:24" x14ac:dyDescent="0.25">
      <c r="A38" s="11" t="s">
        <v>209</v>
      </c>
      <c r="B38" s="11" t="s">
        <v>210</v>
      </c>
      <c r="C38" s="12" t="s">
        <v>182</v>
      </c>
      <c r="D38" s="11"/>
      <c r="E38" s="23">
        <f t="shared" si="9"/>
        <v>52</v>
      </c>
      <c r="F38" s="13">
        <v>8</v>
      </c>
      <c r="G38" s="13">
        <v>44</v>
      </c>
      <c r="H38" s="13">
        <v>28</v>
      </c>
      <c r="I38" s="41">
        <v>16</v>
      </c>
      <c r="J38" s="41"/>
      <c r="K38" s="41"/>
      <c r="L38" s="50"/>
      <c r="M38" s="59"/>
      <c r="N38" s="60"/>
      <c r="O38" s="76">
        <v>52</v>
      </c>
      <c r="P38" s="60"/>
      <c r="Q38" s="59"/>
      <c r="R38" s="60"/>
      <c r="S38" s="59"/>
      <c r="T38" s="60"/>
      <c r="V38" s="270"/>
      <c r="W38" s="270"/>
      <c r="X38" s="270"/>
    </row>
    <row r="39" spans="1:24" x14ac:dyDescent="0.25">
      <c r="A39" s="11" t="s">
        <v>211</v>
      </c>
      <c r="B39" s="11" t="s">
        <v>212</v>
      </c>
      <c r="C39" s="12" t="s">
        <v>160</v>
      </c>
      <c r="D39" s="11"/>
      <c r="E39" s="23">
        <f t="shared" si="9"/>
        <v>60</v>
      </c>
      <c r="F39" s="13">
        <v>10</v>
      </c>
      <c r="G39" s="13">
        <v>50</v>
      </c>
      <c r="H39" s="13">
        <v>40</v>
      </c>
      <c r="I39" s="41">
        <v>10</v>
      </c>
      <c r="J39" s="41"/>
      <c r="K39" s="41"/>
      <c r="L39" s="50"/>
      <c r="M39" s="59"/>
      <c r="N39" s="60"/>
      <c r="O39" s="59"/>
      <c r="P39" s="60"/>
      <c r="Q39" s="53">
        <v>24</v>
      </c>
      <c r="R39" s="57">
        <v>36</v>
      </c>
      <c r="S39" s="59"/>
      <c r="T39" s="60"/>
      <c r="V39" s="270"/>
      <c r="W39" s="270"/>
      <c r="X39" s="270"/>
    </row>
    <row r="40" spans="1:24" ht="24" x14ac:dyDescent="0.25">
      <c r="A40" s="11" t="s">
        <v>213</v>
      </c>
      <c r="B40" s="14" t="s">
        <v>214</v>
      </c>
      <c r="C40" s="12" t="s">
        <v>160</v>
      </c>
      <c r="D40" s="14"/>
      <c r="E40" s="23">
        <f t="shared" si="9"/>
        <v>66</v>
      </c>
      <c r="F40" s="13">
        <v>8</v>
      </c>
      <c r="G40" s="13">
        <v>58</v>
      </c>
      <c r="H40" s="13">
        <v>0</v>
      </c>
      <c r="I40" s="41">
        <v>58</v>
      </c>
      <c r="J40" s="41"/>
      <c r="K40" s="41"/>
      <c r="L40" s="50"/>
      <c r="M40" s="59"/>
      <c r="N40" s="60"/>
      <c r="O40" s="59"/>
      <c r="P40" s="60"/>
      <c r="Q40" s="53">
        <v>28</v>
      </c>
      <c r="R40" s="57">
        <v>38</v>
      </c>
      <c r="S40" s="59"/>
      <c r="T40" s="60"/>
      <c r="V40" s="270"/>
      <c r="W40" s="270"/>
      <c r="X40" s="270"/>
    </row>
    <row r="41" spans="1:24" x14ac:dyDescent="0.25">
      <c r="A41" s="11" t="s">
        <v>215</v>
      </c>
      <c r="B41" s="11" t="s">
        <v>216</v>
      </c>
      <c r="C41" s="12" t="s">
        <v>182</v>
      </c>
      <c r="D41" s="11"/>
      <c r="E41" s="23">
        <f t="shared" si="9"/>
        <v>42</v>
      </c>
      <c r="F41" s="13">
        <v>6</v>
      </c>
      <c r="G41" s="13">
        <v>36</v>
      </c>
      <c r="H41" s="13">
        <v>18</v>
      </c>
      <c r="I41" s="41">
        <v>18</v>
      </c>
      <c r="J41" s="41"/>
      <c r="K41" s="41"/>
      <c r="L41" s="50"/>
      <c r="M41" s="59"/>
      <c r="N41" s="60"/>
      <c r="O41" s="59"/>
      <c r="P41" s="57">
        <v>42</v>
      </c>
      <c r="Q41" s="59"/>
      <c r="R41" s="60"/>
      <c r="S41" s="59"/>
      <c r="T41" s="60"/>
      <c r="V41" s="270"/>
      <c r="W41" s="270"/>
      <c r="X41" s="270"/>
    </row>
    <row r="42" spans="1:24" x14ac:dyDescent="0.25">
      <c r="A42" s="11" t="s">
        <v>217</v>
      </c>
      <c r="B42" s="11" t="s">
        <v>176</v>
      </c>
      <c r="C42" s="16" t="s">
        <v>218</v>
      </c>
      <c r="D42" s="11"/>
      <c r="E42" s="23">
        <f t="shared" si="9"/>
        <v>72</v>
      </c>
      <c r="F42" s="13">
        <v>6</v>
      </c>
      <c r="G42" s="13">
        <v>66</v>
      </c>
      <c r="H42" s="13">
        <v>0</v>
      </c>
      <c r="I42" s="41">
        <v>66</v>
      </c>
      <c r="J42" s="41"/>
      <c r="K42" s="41"/>
      <c r="L42" s="50"/>
      <c r="M42" s="59"/>
      <c r="N42" s="60"/>
      <c r="O42" s="59"/>
      <c r="P42" s="60"/>
      <c r="Q42" s="56">
        <v>24</v>
      </c>
      <c r="R42" s="102">
        <v>26</v>
      </c>
      <c r="S42" s="76">
        <v>22</v>
      </c>
      <c r="T42" s="60"/>
      <c r="V42" s="270"/>
      <c r="W42" s="270"/>
      <c r="X42" s="270"/>
    </row>
    <row r="43" spans="1:24" x14ac:dyDescent="0.25">
      <c r="A43" s="11" t="s">
        <v>219</v>
      </c>
      <c r="B43" s="11" t="s">
        <v>220</v>
      </c>
      <c r="C43" s="13" t="s">
        <v>182</v>
      </c>
      <c r="D43" s="13"/>
      <c r="E43" s="23">
        <f t="shared" si="9"/>
        <v>42</v>
      </c>
      <c r="F43" s="13">
        <v>6</v>
      </c>
      <c r="G43" s="13">
        <v>36</v>
      </c>
      <c r="H43" s="13">
        <v>26</v>
      </c>
      <c r="I43" s="41">
        <v>10</v>
      </c>
      <c r="J43" s="41"/>
      <c r="K43" s="41"/>
      <c r="L43" s="50"/>
      <c r="M43" s="89"/>
      <c r="N43" s="57">
        <v>42</v>
      </c>
      <c r="O43" s="59"/>
      <c r="P43" s="60"/>
      <c r="Q43" s="59"/>
      <c r="R43" s="60"/>
      <c r="S43" s="59"/>
      <c r="T43" s="60"/>
      <c r="V43" s="270"/>
      <c r="W43" s="270"/>
      <c r="X43" s="270"/>
    </row>
    <row r="44" spans="1:24" x14ac:dyDescent="0.25">
      <c r="A44" s="11" t="s">
        <v>221</v>
      </c>
      <c r="B44" s="11" t="s">
        <v>222</v>
      </c>
      <c r="C44" s="13"/>
      <c r="D44" s="13"/>
      <c r="E44" s="23">
        <f t="shared" si="9"/>
        <v>48</v>
      </c>
      <c r="F44" s="13">
        <v>6</v>
      </c>
      <c r="G44" s="13">
        <v>42</v>
      </c>
      <c r="H44" s="13">
        <v>22</v>
      </c>
      <c r="I44" s="41">
        <v>20</v>
      </c>
      <c r="J44" s="41"/>
      <c r="K44" s="41"/>
      <c r="L44" s="50"/>
      <c r="M44" s="59"/>
      <c r="N44" s="60"/>
      <c r="O44" s="87"/>
      <c r="P44" s="60"/>
      <c r="Q44" s="59"/>
      <c r="R44" s="60"/>
      <c r="S44" s="53">
        <v>48</v>
      </c>
      <c r="T44" s="60"/>
      <c r="V44" s="270"/>
      <c r="W44" s="270"/>
      <c r="X44" s="270"/>
    </row>
    <row r="45" spans="1:24" x14ac:dyDescent="0.25">
      <c r="A45" s="11" t="s">
        <v>223</v>
      </c>
      <c r="B45" s="11" t="s">
        <v>224</v>
      </c>
      <c r="C45" s="13" t="s">
        <v>182</v>
      </c>
      <c r="D45" s="13"/>
      <c r="E45" s="23">
        <f t="shared" si="9"/>
        <v>48</v>
      </c>
      <c r="F45" s="13">
        <v>8</v>
      </c>
      <c r="G45" s="13">
        <v>40</v>
      </c>
      <c r="H45" s="13">
        <v>20</v>
      </c>
      <c r="I45" s="41">
        <v>20</v>
      </c>
      <c r="J45" s="41"/>
      <c r="K45" s="41"/>
      <c r="L45" s="50"/>
      <c r="M45" s="59"/>
      <c r="N45" s="60"/>
      <c r="O45" s="86"/>
      <c r="P45" s="60"/>
      <c r="Q45" s="53">
        <v>30</v>
      </c>
      <c r="R45" s="57">
        <v>18</v>
      </c>
      <c r="S45" s="59"/>
      <c r="T45" s="60"/>
      <c r="V45" s="270"/>
      <c r="W45" s="270"/>
      <c r="X45" s="270"/>
    </row>
    <row r="46" spans="1:24" x14ac:dyDescent="0.25">
      <c r="A46" s="11" t="s">
        <v>225</v>
      </c>
      <c r="B46" s="11" t="s">
        <v>226</v>
      </c>
      <c r="C46" s="13" t="s">
        <v>182</v>
      </c>
      <c r="D46" s="13"/>
      <c r="E46" s="23">
        <f t="shared" si="9"/>
        <v>42</v>
      </c>
      <c r="F46" s="13">
        <v>6</v>
      </c>
      <c r="G46" s="13">
        <v>36</v>
      </c>
      <c r="H46" s="13">
        <v>26</v>
      </c>
      <c r="I46" s="41">
        <v>10</v>
      </c>
      <c r="J46" s="41"/>
      <c r="K46" s="41"/>
      <c r="L46" s="50"/>
      <c r="M46" s="59"/>
      <c r="N46" s="57">
        <v>42</v>
      </c>
      <c r="O46" s="59"/>
      <c r="P46" s="60"/>
      <c r="Q46" s="59"/>
      <c r="R46" s="60"/>
      <c r="S46" s="59"/>
      <c r="T46" s="60"/>
      <c r="V46" s="511"/>
      <c r="W46" s="270"/>
      <c r="X46" s="270"/>
    </row>
    <row r="47" spans="1:24" x14ac:dyDescent="0.25">
      <c r="A47" s="11" t="s">
        <v>227</v>
      </c>
      <c r="B47" s="24" t="s">
        <v>228</v>
      </c>
      <c r="C47" s="13" t="s">
        <v>182</v>
      </c>
      <c r="D47" s="13"/>
      <c r="E47" s="23">
        <f t="shared" si="9"/>
        <v>42</v>
      </c>
      <c r="F47" s="13">
        <v>6</v>
      </c>
      <c r="G47" s="13">
        <v>36</v>
      </c>
      <c r="H47" s="13">
        <v>26</v>
      </c>
      <c r="I47" s="41">
        <v>10</v>
      </c>
      <c r="J47" s="41"/>
      <c r="K47" s="41"/>
      <c r="L47" s="50"/>
      <c r="M47" s="76">
        <v>42</v>
      </c>
      <c r="N47" s="60"/>
      <c r="O47" s="59"/>
      <c r="P47" s="60"/>
      <c r="Q47" s="59"/>
      <c r="R47" s="60"/>
      <c r="S47" s="59"/>
      <c r="T47" s="60"/>
      <c r="V47" s="511"/>
      <c r="W47" s="270"/>
      <c r="X47" s="270"/>
    </row>
    <row r="48" spans="1:24" ht="24" x14ac:dyDescent="0.25">
      <c r="A48" s="11" t="s">
        <v>229</v>
      </c>
      <c r="B48" s="14" t="s">
        <v>230</v>
      </c>
      <c r="C48" s="12" t="s">
        <v>160</v>
      </c>
      <c r="D48" s="13"/>
      <c r="E48" s="23">
        <f t="shared" si="9"/>
        <v>66</v>
      </c>
      <c r="F48" s="13">
        <v>10</v>
      </c>
      <c r="G48" s="13">
        <v>56</v>
      </c>
      <c r="H48" s="13">
        <v>24</v>
      </c>
      <c r="I48" s="55">
        <v>32</v>
      </c>
      <c r="J48" s="41"/>
      <c r="K48" s="41"/>
      <c r="L48" s="50"/>
      <c r="M48" s="59"/>
      <c r="N48" s="60"/>
      <c r="O48" s="59"/>
      <c r="P48" s="60"/>
      <c r="Q48" s="59"/>
      <c r="R48" s="60"/>
      <c r="S48" s="56">
        <v>32</v>
      </c>
      <c r="T48" s="57">
        <v>34</v>
      </c>
      <c r="V48" s="270"/>
      <c r="W48" s="270"/>
      <c r="X48" s="270"/>
    </row>
    <row r="49" spans="1:24" ht="24" x14ac:dyDescent="0.25">
      <c r="A49" s="17" t="s">
        <v>231</v>
      </c>
      <c r="B49" s="30" t="s">
        <v>232</v>
      </c>
      <c r="C49" s="18" t="s">
        <v>160</v>
      </c>
      <c r="D49" s="31"/>
      <c r="E49" s="23">
        <f t="shared" si="9"/>
        <v>82</v>
      </c>
      <c r="F49" s="19">
        <v>10</v>
      </c>
      <c r="G49" s="19">
        <v>72</v>
      </c>
      <c r="H49" s="19">
        <v>62</v>
      </c>
      <c r="I49" s="62">
        <v>10</v>
      </c>
      <c r="J49" s="62"/>
      <c r="K49" s="62"/>
      <c r="L49" s="63"/>
      <c r="M49" s="65"/>
      <c r="N49" s="66"/>
      <c r="O49" s="65"/>
      <c r="P49" s="66"/>
      <c r="Q49" s="65"/>
      <c r="R49" s="66"/>
      <c r="S49" s="80">
        <v>34</v>
      </c>
      <c r="T49" s="81">
        <v>48</v>
      </c>
      <c r="V49" s="270"/>
      <c r="W49" s="270"/>
      <c r="X49" s="270"/>
    </row>
    <row r="50" spans="1:24" x14ac:dyDescent="0.25">
      <c r="A50" s="26" t="s">
        <v>233</v>
      </c>
      <c r="B50" s="27" t="s">
        <v>234</v>
      </c>
      <c r="C50" s="6" t="s">
        <v>235</v>
      </c>
      <c r="D50" s="6" t="s">
        <v>236</v>
      </c>
      <c r="E50" s="6" t="s">
        <v>237</v>
      </c>
      <c r="F50" s="6">
        <f>SUM(F51+F57+F63+F69+F75)</f>
        <v>138</v>
      </c>
      <c r="G50" s="6">
        <f t="shared" ref="G50:T50" si="10">SUM(G51+G57+G63+G69+G75)</f>
        <v>758</v>
      </c>
      <c r="H50" s="6">
        <f t="shared" si="10"/>
        <v>428</v>
      </c>
      <c r="I50" s="6">
        <f t="shared" si="10"/>
        <v>330</v>
      </c>
      <c r="J50" s="28">
        <f t="shared" si="10"/>
        <v>1728</v>
      </c>
      <c r="K50" s="28">
        <f t="shared" si="10"/>
        <v>42</v>
      </c>
      <c r="L50" s="28">
        <f t="shared" si="10"/>
        <v>48</v>
      </c>
      <c r="M50" s="44">
        <f t="shared" si="10"/>
        <v>0</v>
      </c>
      <c r="N50" s="45">
        <f t="shared" si="10"/>
        <v>0</v>
      </c>
      <c r="O50" s="44">
        <f t="shared" si="10"/>
        <v>106</v>
      </c>
      <c r="P50" s="45">
        <f t="shared" si="10"/>
        <v>208</v>
      </c>
      <c r="Q50" s="44">
        <f t="shared" si="10"/>
        <v>464</v>
      </c>
      <c r="R50" s="45">
        <f t="shared" si="10"/>
        <v>696</v>
      </c>
      <c r="S50" s="44">
        <f t="shared" si="10"/>
        <v>464</v>
      </c>
      <c r="T50" s="45">
        <f t="shared" si="10"/>
        <v>686</v>
      </c>
      <c r="V50" s="270"/>
      <c r="W50" s="270"/>
      <c r="X50" s="270"/>
    </row>
    <row r="51" spans="1:24" ht="36" x14ac:dyDescent="0.25">
      <c r="A51" s="32" t="s">
        <v>238</v>
      </c>
      <c r="B51" s="33" t="s">
        <v>239</v>
      </c>
      <c r="C51" s="34" t="s">
        <v>240</v>
      </c>
      <c r="D51" s="34" t="s">
        <v>199</v>
      </c>
      <c r="E51" s="34">
        <f>SUM(E52:E55)</f>
        <v>314</v>
      </c>
      <c r="F51" s="34">
        <f>SUM(F52:F55)</f>
        <v>22</v>
      </c>
      <c r="G51" s="34">
        <f t="shared" ref="G51:J51" si="11">SUM(G52:G55)</f>
        <v>112</v>
      </c>
      <c r="H51" s="34">
        <f t="shared" si="11"/>
        <v>64</v>
      </c>
      <c r="I51" s="90">
        <f t="shared" si="11"/>
        <v>48</v>
      </c>
      <c r="J51" s="90">
        <f t="shared" si="11"/>
        <v>180</v>
      </c>
      <c r="K51" s="90">
        <v>6</v>
      </c>
      <c r="L51" s="90">
        <v>12</v>
      </c>
      <c r="M51" s="91">
        <f t="shared" ref="M51:O51" si="12">SUM(M52:M56)</f>
        <v>0</v>
      </c>
      <c r="N51" s="92">
        <f t="shared" si="12"/>
        <v>0</v>
      </c>
      <c r="O51" s="93">
        <f t="shared" si="12"/>
        <v>106</v>
      </c>
      <c r="P51" s="92">
        <f t="shared" ref="P51:T51" si="13">SUM(P52:P56)</f>
        <v>208</v>
      </c>
      <c r="Q51" s="93">
        <f t="shared" si="13"/>
        <v>0</v>
      </c>
      <c r="R51" s="92">
        <f t="shared" si="13"/>
        <v>0</v>
      </c>
      <c r="S51" s="93">
        <f t="shared" si="13"/>
        <v>0</v>
      </c>
      <c r="T51" s="92">
        <f t="shared" si="13"/>
        <v>0</v>
      </c>
      <c r="V51" s="270"/>
      <c r="W51" s="270"/>
      <c r="X51" s="270"/>
    </row>
    <row r="52" spans="1:24" ht="36" x14ac:dyDescent="0.25">
      <c r="A52" s="11" t="s">
        <v>241</v>
      </c>
      <c r="B52" s="29" t="s">
        <v>242</v>
      </c>
      <c r="C52" s="13"/>
      <c r="D52" s="13"/>
      <c r="E52" s="35">
        <f>SUM(F52+G52+K52+L52)</f>
        <v>38</v>
      </c>
      <c r="F52" s="13">
        <v>6</v>
      </c>
      <c r="G52" s="13">
        <v>32</v>
      </c>
      <c r="H52" s="13">
        <v>14</v>
      </c>
      <c r="I52" s="41">
        <v>18</v>
      </c>
      <c r="J52" s="41"/>
      <c r="K52" s="41"/>
      <c r="L52" s="50"/>
      <c r="M52" s="94"/>
      <c r="N52" s="60"/>
      <c r="O52" s="95">
        <v>38</v>
      </c>
      <c r="P52" s="60"/>
      <c r="Q52" s="94"/>
      <c r="R52" s="60"/>
      <c r="S52" s="94"/>
      <c r="T52" s="60"/>
      <c r="V52" s="270"/>
      <c r="W52" s="270"/>
      <c r="X52" s="270"/>
    </row>
    <row r="53" spans="1:24" ht="24" x14ac:dyDescent="0.25">
      <c r="A53" s="11" t="s">
        <v>243</v>
      </c>
      <c r="B53" s="14" t="s">
        <v>244</v>
      </c>
      <c r="C53" s="12" t="s">
        <v>160</v>
      </c>
      <c r="D53" s="13"/>
      <c r="E53" s="35">
        <f>SUM(F53+G53)</f>
        <v>96</v>
      </c>
      <c r="F53" s="13">
        <v>16</v>
      </c>
      <c r="G53" s="13">
        <v>80</v>
      </c>
      <c r="H53" s="13">
        <v>50</v>
      </c>
      <c r="I53" s="41">
        <v>30</v>
      </c>
      <c r="J53" s="41"/>
      <c r="K53" s="41"/>
      <c r="L53" s="50"/>
      <c r="M53" s="94"/>
      <c r="N53" s="60"/>
      <c r="O53" s="95">
        <v>68</v>
      </c>
      <c r="P53" s="57">
        <v>28</v>
      </c>
      <c r="Q53" s="94"/>
      <c r="R53" s="60"/>
      <c r="S53" s="94"/>
      <c r="T53" s="60"/>
      <c r="V53" s="511"/>
      <c r="W53" s="270"/>
      <c r="X53" s="270"/>
    </row>
    <row r="54" spans="1:24" x14ac:dyDescent="0.25">
      <c r="A54" s="11" t="s">
        <v>245</v>
      </c>
      <c r="B54" s="11" t="s">
        <v>100</v>
      </c>
      <c r="C54" s="19" t="s">
        <v>182</v>
      </c>
      <c r="D54" s="13"/>
      <c r="E54" s="13">
        <f>SUM(M54:T54)</f>
        <v>72</v>
      </c>
      <c r="F54" s="13"/>
      <c r="G54" s="13"/>
      <c r="H54" s="13"/>
      <c r="I54" s="41"/>
      <c r="J54" s="41">
        <f>SUM(M54:T54)</f>
        <v>72</v>
      </c>
      <c r="K54" s="41"/>
      <c r="L54" s="50"/>
      <c r="M54" s="94"/>
      <c r="N54" s="60"/>
      <c r="O54" s="94"/>
      <c r="P54" s="57">
        <v>72</v>
      </c>
      <c r="Q54" s="94"/>
      <c r="R54" s="60"/>
      <c r="S54" s="94"/>
      <c r="T54" s="60"/>
      <c r="V54" s="270"/>
      <c r="W54" s="270"/>
      <c r="X54" s="270"/>
    </row>
    <row r="55" spans="1:24" x14ac:dyDescent="0.25">
      <c r="A55" s="11" t="s">
        <v>246</v>
      </c>
      <c r="B55" s="11" t="s">
        <v>101</v>
      </c>
      <c r="C55" s="13" t="s">
        <v>182</v>
      </c>
      <c r="D55" s="13"/>
      <c r="E55" s="13">
        <f>SUM(M55:T55)</f>
        <v>108</v>
      </c>
      <c r="F55" s="13"/>
      <c r="G55" s="13"/>
      <c r="H55" s="13"/>
      <c r="I55" s="41"/>
      <c r="J55" s="41">
        <f>SUM(M55:T55)</f>
        <v>108</v>
      </c>
      <c r="K55" s="41"/>
      <c r="L55" s="50"/>
      <c r="M55" s="94"/>
      <c r="N55" s="60"/>
      <c r="O55" s="94"/>
      <c r="P55" s="57">
        <v>108</v>
      </c>
      <c r="Q55" s="94"/>
      <c r="R55" s="60"/>
      <c r="S55" s="94"/>
      <c r="T55" s="60"/>
      <c r="V55" s="270"/>
      <c r="W55" s="270"/>
      <c r="X55" s="270"/>
    </row>
    <row r="56" spans="1:24" x14ac:dyDescent="0.25">
      <c r="A56" s="11"/>
      <c r="B56" s="36" t="s">
        <v>247</v>
      </c>
      <c r="C56" s="13"/>
      <c r="D56" s="13" t="s">
        <v>248</v>
      </c>
      <c r="E56" s="13"/>
      <c r="F56" s="13"/>
      <c r="G56" s="13"/>
      <c r="H56" s="13"/>
      <c r="I56" s="41"/>
      <c r="J56" s="41"/>
      <c r="K56" s="41">
        <v>6</v>
      </c>
      <c r="L56" s="50">
        <v>12</v>
      </c>
      <c r="M56" s="94"/>
      <c r="N56" s="60"/>
      <c r="O56" s="94"/>
      <c r="P56" s="54"/>
      <c r="Q56" s="94"/>
      <c r="R56" s="60"/>
      <c r="S56" s="94"/>
      <c r="T56" s="60"/>
      <c r="V56" s="270"/>
      <c r="W56" s="270"/>
      <c r="X56" s="270"/>
    </row>
    <row r="57" spans="1:24" ht="48" x14ac:dyDescent="0.25">
      <c r="A57" s="37" t="s">
        <v>249</v>
      </c>
      <c r="B57" s="38" t="s">
        <v>250</v>
      </c>
      <c r="C57" s="39" t="s">
        <v>251</v>
      </c>
      <c r="D57" s="39" t="s">
        <v>149</v>
      </c>
      <c r="E57" s="39">
        <f>SUM(E58:E61)</f>
        <v>680</v>
      </c>
      <c r="F57" s="39">
        <f>SUM(F58:F61)</f>
        <v>30</v>
      </c>
      <c r="G57" s="39">
        <f t="shared" ref="G57:J57" si="14">SUM(G58:G61)</f>
        <v>218</v>
      </c>
      <c r="H57" s="39">
        <f t="shared" si="14"/>
        <v>122</v>
      </c>
      <c r="I57" s="96">
        <f t="shared" si="14"/>
        <v>96</v>
      </c>
      <c r="J57" s="96">
        <f t="shared" si="14"/>
        <v>432</v>
      </c>
      <c r="K57" s="96">
        <v>12</v>
      </c>
      <c r="L57" s="96">
        <v>12</v>
      </c>
      <c r="M57" s="97">
        <f t="shared" ref="M57:Q57" si="15">SUM(M58:M62)</f>
        <v>0</v>
      </c>
      <c r="N57" s="98">
        <f t="shared" si="15"/>
        <v>0</v>
      </c>
      <c r="O57" s="97">
        <f t="shared" si="15"/>
        <v>0</v>
      </c>
      <c r="P57" s="98">
        <f t="shared" si="15"/>
        <v>0</v>
      </c>
      <c r="Q57" s="97">
        <f t="shared" si="15"/>
        <v>238</v>
      </c>
      <c r="R57" s="98">
        <f t="shared" ref="R57:T57" si="16">SUM(R58:R62)</f>
        <v>442</v>
      </c>
      <c r="S57" s="97">
        <f t="shared" si="16"/>
        <v>0</v>
      </c>
      <c r="T57" s="98">
        <f t="shared" si="16"/>
        <v>0</v>
      </c>
      <c r="V57" s="270"/>
      <c r="W57" s="270"/>
      <c r="X57" s="270"/>
    </row>
    <row r="58" spans="1:24" ht="36" x14ac:dyDescent="0.25">
      <c r="A58" s="11" t="s">
        <v>252</v>
      </c>
      <c r="B58" s="14" t="s">
        <v>253</v>
      </c>
      <c r="C58" s="13"/>
      <c r="D58" s="436" t="s">
        <v>254</v>
      </c>
      <c r="E58" s="35">
        <f>SUM(F58+G58+K58+L58)</f>
        <v>38</v>
      </c>
      <c r="F58" s="13">
        <v>6</v>
      </c>
      <c r="G58" s="13">
        <v>32</v>
      </c>
      <c r="H58" s="13">
        <v>16</v>
      </c>
      <c r="I58" s="41">
        <v>16</v>
      </c>
      <c r="J58" s="41"/>
      <c r="K58" s="41"/>
      <c r="L58" s="50"/>
      <c r="M58" s="94"/>
      <c r="N58" s="60"/>
      <c r="O58" s="94"/>
      <c r="P58" s="60"/>
      <c r="Q58" s="95">
        <v>38</v>
      </c>
      <c r="R58" s="60"/>
      <c r="S58" s="94"/>
      <c r="T58" s="60"/>
      <c r="V58" s="270"/>
      <c r="W58" s="270"/>
      <c r="X58" s="270"/>
    </row>
    <row r="59" spans="1:24" ht="36" x14ac:dyDescent="0.25">
      <c r="A59" s="11" t="s">
        <v>255</v>
      </c>
      <c r="B59" s="14" t="s">
        <v>256</v>
      </c>
      <c r="C59" s="13"/>
      <c r="D59" s="437"/>
      <c r="E59" s="35">
        <f>SUM(F59+G59)</f>
        <v>210</v>
      </c>
      <c r="F59" s="13">
        <v>24</v>
      </c>
      <c r="G59" s="13">
        <v>186</v>
      </c>
      <c r="H59" s="13">
        <v>106</v>
      </c>
      <c r="I59" s="41">
        <v>80</v>
      </c>
      <c r="J59" s="41"/>
      <c r="K59" s="41">
        <v>6</v>
      </c>
      <c r="L59" s="50">
        <v>6</v>
      </c>
      <c r="M59" s="94"/>
      <c r="N59" s="60"/>
      <c r="O59" s="94"/>
      <c r="P59" s="60"/>
      <c r="Q59" s="95">
        <v>128</v>
      </c>
      <c r="R59" s="54">
        <v>82</v>
      </c>
      <c r="S59" s="94"/>
      <c r="T59" s="60"/>
      <c r="V59" s="511"/>
      <c r="W59" s="270"/>
      <c r="X59" s="270"/>
    </row>
    <row r="60" spans="1:24" x14ac:dyDescent="0.25">
      <c r="A60" s="11" t="s">
        <v>257</v>
      </c>
      <c r="B60" s="14" t="s">
        <v>100</v>
      </c>
      <c r="C60" s="12" t="s">
        <v>160</v>
      </c>
      <c r="D60" s="13"/>
      <c r="E60" s="13">
        <f>SUM(M60:T60)</f>
        <v>144</v>
      </c>
      <c r="F60" s="13"/>
      <c r="G60" s="13"/>
      <c r="H60" s="13"/>
      <c r="I60" s="41"/>
      <c r="J60" s="41">
        <f>SUM(M60:T60)</f>
        <v>144</v>
      </c>
      <c r="K60" s="41"/>
      <c r="L60" s="50"/>
      <c r="M60" s="94"/>
      <c r="N60" s="60"/>
      <c r="O60" s="94"/>
      <c r="P60" s="60"/>
      <c r="Q60" s="95">
        <v>72</v>
      </c>
      <c r="R60" s="57">
        <v>72</v>
      </c>
      <c r="S60" s="94"/>
      <c r="T60" s="60"/>
      <c r="V60" s="270"/>
      <c r="W60" s="270"/>
      <c r="X60" s="270"/>
    </row>
    <row r="61" spans="1:24" x14ac:dyDescent="0.25">
      <c r="A61" s="11" t="s">
        <v>258</v>
      </c>
      <c r="B61" s="14" t="s">
        <v>101</v>
      </c>
      <c r="C61" s="12" t="s">
        <v>182</v>
      </c>
      <c r="D61" s="13"/>
      <c r="E61" s="13">
        <f>SUM(M61:T61)</f>
        <v>288</v>
      </c>
      <c r="F61" s="13"/>
      <c r="G61" s="13"/>
      <c r="H61" s="13"/>
      <c r="I61" s="41"/>
      <c r="J61" s="41">
        <f>SUM(M61:T61)</f>
        <v>288</v>
      </c>
      <c r="K61" s="41"/>
      <c r="L61" s="50"/>
      <c r="M61" s="94"/>
      <c r="N61" s="60"/>
      <c r="O61" s="94"/>
      <c r="P61" s="60"/>
      <c r="Q61" s="94"/>
      <c r="R61" s="57">
        <v>288</v>
      </c>
      <c r="S61" s="94"/>
      <c r="T61" s="60"/>
      <c r="V61" s="270"/>
      <c r="W61" s="270"/>
      <c r="X61" s="270"/>
    </row>
    <row r="62" spans="1:24" x14ac:dyDescent="0.25">
      <c r="A62" s="11"/>
      <c r="B62" s="36" t="s">
        <v>247</v>
      </c>
      <c r="C62" s="13"/>
      <c r="D62" s="13" t="s">
        <v>248</v>
      </c>
      <c r="E62" s="13"/>
      <c r="F62" s="13"/>
      <c r="G62" s="13"/>
      <c r="H62" s="13"/>
      <c r="I62" s="41"/>
      <c r="J62" s="41"/>
      <c r="K62" s="211">
        <v>6</v>
      </c>
      <c r="L62" s="211">
        <v>6</v>
      </c>
      <c r="M62" s="94"/>
      <c r="N62" s="60"/>
      <c r="O62" s="94"/>
      <c r="P62" s="60"/>
      <c r="Q62" s="94"/>
      <c r="R62" s="54"/>
      <c r="S62" s="94"/>
      <c r="T62" s="60"/>
      <c r="V62" s="270"/>
      <c r="W62" s="270"/>
      <c r="X62" s="270"/>
    </row>
    <row r="63" spans="1:24" ht="48" x14ac:dyDescent="0.25">
      <c r="A63" s="37" t="s">
        <v>259</v>
      </c>
      <c r="B63" s="38" t="s">
        <v>260</v>
      </c>
      <c r="C63" s="39" t="s">
        <v>240</v>
      </c>
      <c r="D63" s="39" t="s">
        <v>199</v>
      </c>
      <c r="E63" s="39">
        <f>SUM(E64:E67)</f>
        <v>558</v>
      </c>
      <c r="F63" s="39">
        <f>SUM(F64:F67)</f>
        <v>30</v>
      </c>
      <c r="G63" s="39">
        <f t="shared" ref="G63:H63" si="17">SUM(G64:G67)</f>
        <v>132</v>
      </c>
      <c r="H63" s="39">
        <f t="shared" si="17"/>
        <v>66</v>
      </c>
      <c r="I63" s="96">
        <f>SUM(I64:I66)</f>
        <v>66</v>
      </c>
      <c r="J63" s="96">
        <f>SUM(J64:J67)</f>
        <v>396</v>
      </c>
      <c r="K63" s="96">
        <v>6</v>
      </c>
      <c r="L63" s="96">
        <v>6</v>
      </c>
      <c r="M63" s="96">
        <f t="shared" ref="M63:R63" si="18">SUM(M64:M68)</f>
        <v>0</v>
      </c>
      <c r="N63" s="98">
        <f t="shared" si="18"/>
        <v>0</v>
      </c>
      <c r="O63" s="96">
        <f t="shared" si="18"/>
        <v>0</v>
      </c>
      <c r="P63" s="98">
        <f t="shared" si="18"/>
        <v>0</v>
      </c>
      <c r="Q63" s="96">
        <f t="shared" si="18"/>
        <v>0</v>
      </c>
      <c r="R63" s="98">
        <f t="shared" si="18"/>
        <v>0</v>
      </c>
      <c r="S63" s="97">
        <f t="shared" ref="S63:T63" si="19">SUM(S64:S68)</f>
        <v>98</v>
      </c>
      <c r="T63" s="98">
        <f t="shared" si="19"/>
        <v>460</v>
      </c>
      <c r="V63" s="270"/>
      <c r="W63" s="270"/>
      <c r="X63" s="270"/>
    </row>
    <row r="64" spans="1:24" ht="36" x14ac:dyDescent="0.25">
      <c r="A64" s="11" t="s">
        <v>261</v>
      </c>
      <c r="B64" s="14" t="s">
        <v>262</v>
      </c>
      <c r="C64" s="13"/>
      <c r="D64" s="13"/>
      <c r="E64" s="35">
        <f>SUM(F64+G64+K64+L64)</f>
        <v>38</v>
      </c>
      <c r="F64" s="13">
        <v>6</v>
      </c>
      <c r="G64" s="13">
        <v>32</v>
      </c>
      <c r="H64" s="13">
        <v>16</v>
      </c>
      <c r="I64" s="41">
        <v>16</v>
      </c>
      <c r="J64" s="41"/>
      <c r="K64" s="41"/>
      <c r="L64" s="50"/>
      <c r="M64" s="94"/>
      <c r="N64" s="60"/>
      <c r="O64" s="94"/>
      <c r="P64" s="60"/>
      <c r="Q64" s="140"/>
      <c r="R64" s="60"/>
      <c r="S64" s="95">
        <v>38</v>
      </c>
      <c r="T64" s="60"/>
      <c r="V64" s="270"/>
      <c r="W64" s="270"/>
      <c r="X64" s="270"/>
    </row>
    <row r="65" spans="1:24" ht="36" x14ac:dyDescent="0.25">
      <c r="A65" s="11" t="s">
        <v>263</v>
      </c>
      <c r="B65" s="14" t="s">
        <v>264</v>
      </c>
      <c r="C65" s="12" t="s">
        <v>160</v>
      </c>
      <c r="D65" s="13"/>
      <c r="E65" s="35">
        <f>SUM(F65+G65)</f>
        <v>124</v>
      </c>
      <c r="F65" s="13">
        <v>24</v>
      </c>
      <c r="G65" s="13">
        <v>100</v>
      </c>
      <c r="H65" s="13">
        <v>50</v>
      </c>
      <c r="I65" s="41">
        <v>50</v>
      </c>
      <c r="J65" s="41"/>
      <c r="K65" s="41"/>
      <c r="L65" s="50"/>
      <c r="M65" s="94"/>
      <c r="N65" s="60"/>
      <c r="O65" s="94"/>
      <c r="P65" s="60"/>
      <c r="Q65" s="143"/>
      <c r="R65" s="60"/>
      <c r="S65" s="144">
        <v>60</v>
      </c>
      <c r="T65" s="57">
        <v>64</v>
      </c>
      <c r="V65" s="511"/>
      <c r="W65" s="270"/>
      <c r="X65" s="270"/>
    </row>
    <row r="66" spans="1:24" x14ac:dyDescent="0.25">
      <c r="A66" s="11" t="s">
        <v>265</v>
      </c>
      <c r="B66" s="14" t="s">
        <v>100</v>
      </c>
      <c r="C66" s="19" t="s">
        <v>182</v>
      </c>
      <c r="D66" s="13"/>
      <c r="E66" s="13">
        <f>SUM(M66:T66)</f>
        <v>108</v>
      </c>
      <c r="F66" s="13"/>
      <c r="G66" s="13"/>
      <c r="H66" s="13"/>
      <c r="I66" s="41"/>
      <c r="J66" s="41">
        <f>SUM(M66:T66)</f>
        <v>108</v>
      </c>
      <c r="K66" s="41"/>
      <c r="L66" s="50"/>
      <c r="M66" s="94"/>
      <c r="N66" s="60"/>
      <c r="O66" s="94"/>
      <c r="P66" s="60"/>
      <c r="Q66" s="140"/>
      <c r="R66" s="60"/>
      <c r="S66" s="94"/>
      <c r="T66" s="57">
        <v>108</v>
      </c>
      <c r="V66" s="270"/>
      <c r="W66" s="270"/>
      <c r="X66" s="270"/>
    </row>
    <row r="67" spans="1:24" x14ac:dyDescent="0.25">
      <c r="A67" s="11" t="s">
        <v>266</v>
      </c>
      <c r="B67" s="14" t="s">
        <v>101</v>
      </c>
      <c r="C67" s="13" t="s">
        <v>182</v>
      </c>
      <c r="D67" s="13"/>
      <c r="E67" s="13">
        <f>SUM(M67:T67)</f>
        <v>288</v>
      </c>
      <c r="F67" s="13"/>
      <c r="G67" s="13"/>
      <c r="H67" s="40"/>
      <c r="I67" s="99"/>
      <c r="J67" s="41">
        <f>SUM(M67:T67)</f>
        <v>288</v>
      </c>
      <c r="K67" s="100"/>
      <c r="L67" s="50"/>
      <c r="M67" s="94"/>
      <c r="N67" s="60"/>
      <c r="O67" s="94"/>
      <c r="P67" s="60"/>
      <c r="Q67" s="140"/>
      <c r="R67" s="60"/>
      <c r="S67" s="94"/>
      <c r="T67" s="57">
        <v>288</v>
      </c>
      <c r="V67" s="270"/>
      <c r="W67" s="270"/>
      <c r="X67" s="270"/>
    </row>
    <row r="68" spans="1:24" x14ac:dyDescent="0.25">
      <c r="A68" s="11"/>
      <c r="B68" s="36" t="s">
        <v>247</v>
      </c>
      <c r="C68" s="13"/>
      <c r="D68" s="13" t="s">
        <v>248</v>
      </c>
      <c r="E68" s="13"/>
      <c r="F68" s="13"/>
      <c r="G68" s="13"/>
      <c r="H68" s="40"/>
      <c r="I68" s="100"/>
      <c r="J68" s="41"/>
      <c r="K68" s="211">
        <v>6</v>
      </c>
      <c r="L68" s="211">
        <v>6</v>
      </c>
      <c r="M68" s="94"/>
      <c r="N68" s="60"/>
      <c r="O68" s="94"/>
      <c r="P68" s="60"/>
      <c r="Q68" s="140"/>
      <c r="R68" s="60"/>
      <c r="S68" s="94"/>
      <c r="T68" s="77"/>
      <c r="V68" s="270"/>
      <c r="W68" s="270"/>
      <c r="X68" s="270"/>
    </row>
    <row r="69" spans="1:24" ht="48" x14ac:dyDescent="0.25">
      <c r="A69" s="37" t="s">
        <v>267</v>
      </c>
      <c r="B69" s="38" t="s">
        <v>268</v>
      </c>
      <c r="C69" s="39" t="s">
        <v>240</v>
      </c>
      <c r="D69" s="39" t="s">
        <v>199</v>
      </c>
      <c r="E69" s="39">
        <f>SUM(E70:E73)</f>
        <v>304</v>
      </c>
      <c r="F69" s="39">
        <f>SUM(F70:F73)</f>
        <v>20</v>
      </c>
      <c r="G69" s="39">
        <f t="shared" ref="G69:J69" si="20">SUM(G70:G73)</f>
        <v>104</v>
      </c>
      <c r="H69" s="39">
        <f t="shared" si="20"/>
        <v>62</v>
      </c>
      <c r="I69" s="96">
        <f t="shared" si="20"/>
        <v>42</v>
      </c>
      <c r="J69" s="96">
        <f t="shared" si="20"/>
        <v>180</v>
      </c>
      <c r="K69" s="96">
        <v>6</v>
      </c>
      <c r="L69" s="96">
        <v>6</v>
      </c>
      <c r="M69" s="97">
        <f t="shared" ref="M69:T69" si="21">SUM(M70:M74)</f>
        <v>0</v>
      </c>
      <c r="N69" s="98">
        <f t="shared" si="21"/>
        <v>0</v>
      </c>
      <c r="O69" s="97">
        <f t="shared" si="21"/>
        <v>0</v>
      </c>
      <c r="P69" s="98">
        <f t="shared" si="21"/>
        <v>0</v>
      </c>
      <c r="Q69" s="97">
        <f t="shared" si="21"/>
        <v>0</v>
      </c>
      <c r="R69" s="98">
        <f t="shared" si="21"/>
        <v>0</v>
      </c>
      <c r="S69" s="97">
        <f t="shared" si="21"/>
        <v>78</v>
      </c>
      <c r="T69" s="98">
        <f t="shared" si="21"/>
        <v>226</v>
      </c>
      <c r="V69" s="270"/>
      <c r="W69" s="270"/>
      <c r="X69" s="270"/>
    </row>
    <row r="70" spans="1:24" ht="36" x14ac:dyDescent="0.25">
      <c r="A70" s="11" t="s">
        <v>269</v>
      </c>
      <c r="B70" s="14" t="s">
        <v>270</v>
      </c>
      <c r="C70" s="13"/>
      <c r="D70" s="13"/>
      <c r="E70" s="35">
        <f>SUM(F70+G70+K70+L70)</f>
        <v>38</v>
      </c>
      <c r="F70" s="13">
        <v>6</v>
      </c>
      <c r="G70" s="13">
        <v>32</v>
      </c>
      <c r="H70" s="13">
        <v>20</v>
      </c>
      <c r="I70" s="41">
        <v>12</v>
      </c>
      <c r="J70" s="41"/>
      <c r="K70" s="41"/>
      <c r="L70" s="50"/>
      <c r="M70" s="94"/>
      <c r="N70" s="60"/>
      <c r="O70" s="94"/>
      <c r="P70" s="60"/>
      <c r="Q70" s="94"/>
      <c r="R70" s="60"/>
      <c r="S70" s="95">
        <v>38</v>
      </c>
      <c r="T70" s="60"/>
      <c r="V70" s="270"/>
      <c r="W70" s="270"/>
      <c r="X70" s="270"/>
    </row>
    <row r="71" spans="1:24" ht="36" x14ac:dyDescent="0.25">
      <c r="A71" s="11" t="s">
        <v>271</v>
      </c>
      <c r="B71" s="14" t="s">
        <v>272</v>
      </c>
      <c r="C71" s="12" t="s">
        <v>160</v>
      </c>
      <c r="D71" s="13"/>
      <c r="E71" s="35">
        <f>SUM(F71+G71+K71+L71)</f>
        <v>86</v>
      </c>
      <c r="F71" s="13">
        <v>14</v>
      </c>
      <c r="G71" s="13">
        <v>72</v>
      </c>
      <c r="H71" s="13">
        <v>42</v>
      </c>
      <c r="I71" s="41">
        <v>30</v>
      </c>
      <c r="J71" s="41"/>
      <c r="K71" s="41"/>
      <c r="L71" s="50"/>
      <c r="M71" s="94"/>
      <c r="N71" s="60"/>
      <c r="O71" s="94"/>
      <c r="P71" s="60"/>
      <c r="Q71" s="94"/>
      <c r="R71" s="60"/>
      <c r="S71" s="95">
        <v>40</v>
      </c>
      <c r="T71" s="57">
        <v>46</v>
      </c>
      <c r="V71" s="511"/>
      <c r="W71" s="270"/>
      <c r="X71" s="270"/>
    </row>
    <row r="72" spans="1:24" x14ac:dyDescent="0.25">
      <c r="A72" s="11" t="s">
        <v>273</v>
      </c>
      <c r="B72" s="14" t="s">
        <v>100</v>
      </c>
      <c r="C72" s="19" t="s">
        <v>182</v>
      </c>
      <c r="D72" s="13"/>
      <c r="E72" s="13">
        <f>SUM(M72:T72)</f>
        <v>72</v>
      </c>
      <c r="F72" s="13"/>
      <c r="G72" s="13"/>
      <c r="H72" s="13"/>
      <c r="I72" s="41"/>
      <c r="J72" s="41">
        <f>SUM(M72:T72)</f>
        <v>72</v>
      </c>
      <c r="K72" s="41"/>
      <c r="L72" s="50"/>
      <c r="M72" s="94"/>
      <c r="N72" s="60"/>
      <c r="O72" s="94"/>
      <c r="P72" s="60"/>
      <c r="Q72" s="94"/>
      <c r="R72" s="60"/>
      <c r="S72" s="94"/>
      <c r="T72" s="57">
        <v>72</v>
      </c>
      <c r="V72" s="270"/>
      <c r="W72" s="270"/>
      <c r="X72" s="270"/>
    </row>
    <row r="73" spans="1:24" x14ac:dyDescent="0.25">
      <c r="A73" s="11" t="s">
        <v>274</v>
      </c>
      <c r="B73" s="14" t="s">
        <v>101</v>
      </c>
      <c r="C73" s="13" t="s">
        <v>182</v>
      </c>
      <c r="D73" s="13"/>
      <c r="E73" s="13">
        <f>SUM(M73:T73)</f>
        <v>108</v>
      </c>
      <c r="F73" s="13"/>
      <c r="G73" s="13"/>
      <c r="H73" s="13"/>
      <c r="I73" s="41"/>
      <c r="J73" s="41">
        <f>SUM(M73:T73)</f>
        <v>108</v>
      </c>
      <c r="K73" s="41"/>
      <c r="L73" s="50"/>
      <c r="M73" s="94"/>
      <c r="N73" s="60"/>
      <c r="O73" s="94"/>
      <c r="P73" s="60"/>
      <c r="Q73" s="94"/>
      <c r="R73" s="60"/>
      <c r="S73" s="94"/>
      <c r="T73" s="57">
        <v>108</v>
      </c>
      <c r="V73" s="270"/>
      <c r="W73" s="270"/>
      <c r="X73" s="270"/>
    </row>
    <row r="74" spans="1:24" x14ac:dyDescent="0.25">
      <c r="A74" s="11"/>
      <c r="B74" s="36" t="s">
        <v>247</v>
      </c>
      <c r="C74" s="13"/>
      <c r="D74" s="13" t="s">
        <v>248</v>
      </c>
      <c r="E74" s="13"/>
      <c r="F74" s="13"/>
      <c r="G74" s="13"/>
      <c r="H74" s="13"/>
      <c r="I74" s="41"/>
      <c r="J74" s="41"/>
      <c r="K74" s="211">
        <v>6</v>
      </c>
      <c r="L74" s="211">
        <v>6</v>
      </c>
      <c r="M74" s="94"/>
      <c r="N74" s="60"/>
      <c r="O74" s="94"/>
      <c r="P74" s="60"/>
      <c r="Q74" s="94"/>
      <c r="R74" s="60"/>
      <c r="S74" s="94"/>
      <c r="T74" s="54"/>
      <c r="V74" s="270"/>
      <c r="W74" s="270"/>
      <c r="X74" s="270"/>
    </row>
    <row r="75" spans="1:24" ht="48" x14ac:dyDescent="0.25">
      <c r="A75" s="37" t="s">
        <v>275</v>
      </c>
      <c r="B75" s="38" t="s">
        <v>276</v>
      </c>
      <c r="C75" s="122" t="s">
        <v>251</v>
      </c>
      <c r="D75" s="122" t="s">
        <v>149</v>
      </c>
      <c r="E75" s="39">
        <f>SUM(E76:E79)</f>
        <v>768</v>
      </c>
      <c r="F75" s="39">
        <f>SUM(F76:F79)</f>
        <v>36</v>
      </c>
      <c r="G75" s="39">
        <f t="shared" ref="G75:I75" si="22">SUM(G76:G79)</f>
        <v>192</v>
      </c>
      <c r="H75" s="39">
        <f t="shared" si="22"/>
        <v>114</v>
      </c>
      <c r="I75" s="96">
        <f t="shared" si="22"/>
        <v>78</v>
      </c>
      <c r="J75" s="96">
        <f>SUM(J78:J79)</f>
        <v>540</v>
      </c>
      <c r="K75" s="96">
        <v>12</v>
      </c>
      <c r="L75" s="96">
        <v>12</v>
      </c>
      <c r="M75" s="97">
        <f t="shared" ref="M75:T75" si="23">SUM(M76:M80)</f>
        <v>0</v>
      </c>
      <c r="N75" s="98">
        <f t="shared" si="23"/>
        <v>0</v>
      </c>
      <c r="O75" s="97">
        <f t="shared" si="23"/>
        <v>0</v>
      </c>
      <c r="P75" s="98">
        <f t="shared" si="23"/>
        <v>0</v>
      </c>
      <c r="Q75" s="97">
        <f t="shared" si="23"/>
        <v>226</v>
      </c>
      <c r="R75" s="98">
        <f t="shared" si="23"/>
        <v>254</v>
      </c>
      <c r="S75" s="97">
        <f t="shared" si="23"/>
        <v>288</v>
      </c>
      <c r="T75" s="98">
        <f t="shared" si="23"/>
        <v>0</v>
      </c>
      <c r="V75" s="270"/>
      <c r="W75" s="270"/>
      <c r="X75" s="270"/>
    </row>
    <row r="76" spans="1:24" ht="36" x14ac:dyDescent="0.25">
      <c r="A76" s="11" t="s">
        <v>277</v>
      </c>
      <c r="B76" s="14" t="s">
        <v>278</v>
      </c>
      <c r="C76" s="13"/>
      <c r="D76" s="436" t="s">
        <v>279</v>
      </c>
      <c r="E76" s="35">
        <f>SUM(F76+G76+K76+L76)</f>
        <v>38</v>
      </c>
      <c r="F76" s="13">
        <v>6</v>
      </c>
      <c r="G76" s="13">
        <v>32</v>
      </c>
      <c r="H76" s="13">
        <v>20</v>
      </c>
      <c r="I76" s="41">
        <v>12</v>
      </c>
      <c r="J76" s="41"/>
      <c r="K76" s="41"/>
      <c r="L76" s="50"/>
      <c r="M76" s="94"/>
      <c r="N76" s="60"/>
      <c r="O76" s="94"/>
      <c r="P76" s="152"/>
      <c r="Q76" s="213">
        <v>38</v>
      </c>
      <c r="R76" s="60"/>
      <c r="S76" s="94"/>
      <c r="T76" s="60"/>
      <c r="V76" s="270"/>
      <c r="W76" s="270"/>
      <c r="X76" s="270"/>
    </row>
    <row r="77" spans="1:24" ht="36" x14ac:dyDescent="0.25">
      <c r="A77" s="11" t="s">
        <v>280</v>
      </c>
      <c r="B77" s="14" t="s">
        <v>281</v>
      </c>
      <c r="C77" s="13"/>
      <c r="D77" s="437"/>
      <c r="E77" s="35">
        <f>SUM(F77+G77)</f>
        <v>190</v>
      </c>
      <c r="F77" s="13">
        <v>30</v>
      </c>
      <c r="G77" s="13">
        <v>160</v>
      </c>
      <c r="H77" s="13">
        <v>94</v>
      </c>
      <c r="I77" s="41">
        <v>66</v>
      </c>
      <c r="J77" s="41"/>
      <c r="K77" s="41">
        <v>6</v>
      </c>
      <c r="L77" s="50">
        <v>6</v>
      </c>
      <c r="M77" s="94"/>
      <c r="N77" s="60"/>
      <c r="O77" s="94"/>
      <c r="P77" s="152"/>
      <c r="Q77" s="95">
        <v>116</v>
      </c>
      <c r="R77" s="54">
        <v>74</v>
      </c>
      <c r="S77" s="94"/>
      <c r="T77" s="60"/>
      <c r="V77" s="511"/>
      <c r="W77" s="270"/>
      <c r="X77" s="270"/>
    </row>
    <row r="78" spans="1:24" x14ac:dyDescent="0.25">
      <c r="A78" s="11" t="s">
        <v>282</v>
      </c>
      <c r="B78" s="14" t="s">
        <v>100</v>
      </c>
      <c r="C78" s="12" t="s">
        <v>160</v>
      </c>
      <c r="D78" s="13"/>
      <c r="E78" s="13">
        <f>SUM(M78:T78)</f>
        <v>144</v>
      </c>
      <c r="F78" s="13"/>
      <c r="G78" s="13"/>
      <c r="H78" s="13"/>
      <c r="I78" s="41"/>
      <c r="J78" s="41">
        <f>SUM(M78:T78)</f>
        <v>144</v>
      </c>
      <c r="K78" s="41"/>
      <c r="L78" s="50"/>
      <c r="M78" s="59"/>
      <c r="N78" s="60"/>
      <c r="O78" s="94"/>
      <c r="P78" s="60"/>
      <c r="Q78" s="95">
        <v>72</v>
      </c>
      <c r="R78" s="57">
        <v>72</v>
      </c>
      <c r="S78" s="94"/>
      <c r="T78" s="60"/>
      <c r="V78" s="270"/>
      <c r="W78" s="270"/>
      <c r="X78" s="270"/>
    </row>
    <row r="79" spans="1:24" x14ac:dyDescent="0.25">
      <c r="A79" s="11" t="s">
        <v>283</v>
      </c>
      <c r="B79" s="14" t="s">
        <v>101</v>
      </c>
      <c r="C79" s="12" t="s">
        <v>160</v>
      </c>
      <c r="D79" s="13"/>
      <c r="E79" s="13">
        <f>SUM(M79:T79)</f>
        <v>396</v>
      </c>
      <c r="F79" s="13"/>
      <c r="G79" s="13"/>
      <c r="H79" s="13"/>
      <c r="I79" s="41"/>
      <c r="J79" s="41">
        <f>SUM(M79:T79)</f>
        <v>396</v>
      </c>
      <c r="K79" s="41"/>
      <c r="L79" s="50"/>
      <c r="M79" s="59"/>
      <c r="N79" s="60"/>
      <c r="O79" s="94"/>
      <c r="P79" s="60"/>
      <c r="Q79" s="59"/>
      <c r="R79" s="102">
        <v>108</v>
      </c>
      <c r="S79" s="103">
        <v>288</v>
      </c>
      <c r="T79" s="60"/>
      <c r="V79" s="270"/>
      <c r="W79" s="270"/>
      <c r="X79" s="270"/>
    </row>
    <row r="80" spans="1:24" x14ac:dyDescent="0.25">
      <c r="A80" s="11"/>
      <c r="B80" s="36" t="s">
        <v>247</v>
      </c>
      <c r="C80" s="13"/>
      <c r="D80" s="13" t="s">
        <v>248</v>
      </c>
      <c r="E80" s="13"/>
      <c r="F80" s="13"/>
      <c r="G80" s="13"/>
      <c r="H80" s="13"/>
      <c r="I80" s="41"/>
      <c r="J80" s="41"/>
      <c r="K80" s="211">
        <v>6</v>
      </c>
      <c r="L80" s="211">
        <v>6</v>
      </c>
      <c r="M80" s="59"/>
      <c r="N80" s="60"/>
      <c r="O80" s="94"/>
      <c r="P80" s="60"/>
      <c r="Q80" s="59"/>
      <c r="R80" s="60"/>
      <c r="S80" s="145"/>
      <c r="T80" s="60"/>
      <c r="V80" s="270"/>
      <c r="W80" s="270"/>
      <c r="X80" s="270"/>
    </row>
    <row r="81" spans="1:24" x14ac:dyDescent="0.25">
      <c r="A81" s="104"/>
      <c r="B81" s="105" t="s">
        <v>284</v>
      </c>
      <c r="C81" s="106" t="s">
        <v>285</v>
      </c>
      <c r="D81" s="106" t="s">
        <v>286</v>
      </c>
      <c r="E81" s="107">
        <v>5616</v>
      </c>
      <c r="F81" s="107">
        <f>SUM(F8+F33+F50)</f>
        <v>268</v>
      </c>
      <c r="G81" s="107">
        <f>SUM(G8+G33+G50)</f>
        <v>3620</v>
      </c>
      <c r="H81" s="107">
        <f>SUM(H8+H33+H50)</f>
        <v>1813</v>
      </c>
      <c r="I81" s="107">
        <f>SUM(I8+I33+I50)</f>
        <v>1272</v>
      </c>
      <c r="J81" s="107">
        <f>SUM(J8+J33+J50)</f>
        <v>1728</v>
      </c>
      <c r="K81" s="107"/>
      <c r="L81" s="107"/>
      <c r="M81" s="118">
        <f t="shared" ref="M81:T81" si="24">SUM(M8+M33+M50)</f>
        <v>612</v>
      </c>
      <c r="N81" s="119">
        <f t="shared" si="24"/>
        <v>828</v>
      </c>
      <c r="O81" s="120">
        <f t="shared" si="24"/>
        <v>612</v>
      </c>
      <c r="P81" s="119">
        <f t="shared" si="24"/>
        <v>756</v>
      </c>
      <c r="Q81" s="118">
        <f t="shared" si="24"/>
        <v>626</v>
      </c>
      <c r="R81" s="119">
        <f t="shared" si="24"/>
        <v>814</v>
      </c>
      <c r="S81" s="118">
        <f t="shared" si="24"/>
        <v>600</v>
      </c>
      <c r="T81" s="119">
        <f t="shared" si="24"/>
        <v>768</v>
      </c>
      <c r="V81" s="270"/>
      <c r="W81" s="270"/>
      <c r="X81" s="270"/>
    </row>
    <row r="82" spans="1:24" x14ac:dyDescent="0.25">
      <c r="A82" s="108" t="s">
        <v>287</v>
      </c>
      <c r="B82" s="108" t="s">
        <v>102</v>
      </c>
      <c r="C82" s="108"/>
      <c r="D82" s="108"/>
      <c r="E82" s="13">
        <v>216</v>
      </c>
      <c r="F82" s="13"/>
      <c r="G82" s="13"/>
      <c r="H82" s="13"/>
      <c r="I82" s="41"/>
      <c r="J82" s="41"/>
      <c r="K82" s="211">
        <v>132</v>
      </c>
      <c r="L82" s="211">
        <v>84</v>
      </c>
      <c r="M82" s="56"/>
      <c r="N82" s="101">
        <v>36</v>
      </c>
      <c r="O82" s="56"/>
      <c r="P82" s="101">
        <v>108</v>
      </c>
      <c r="Q82" s="56"/>
      <c r="R82" s="101">
        <v>36</v>
      </c>
      <c r="S82" s="56">
        <v>12</v>
      </c>
      <c r="T82" s="101">
        <v>24</v>
      </c>
      <c r="V82" s="270"/>
      <c r="W82" s="270"/>
      <c r="X82" s="270"/>
    </row>
    <row r="83" spans="1:24" x14ac:dyDescent="0.25">
      <c r="A83" s="108" t="s">
        <v>288</v>
      </c>
      <c r="B83" s="108" t="s">
        <v>103</v>
      </c>
      <c r="C83" s="108"/>
      <c r="D83" s="108"/>
      <c r="E83" s="13">
        <v>72</v>
      </c>
      <c r="F83" s="13"/>
      <c r="G83" s="13"/>
      <c r="H83" s="13"/>
      <c r="I83" s="41"/>
      <c r="J83" s="41"/>
      <c r="K83" s="232"/>
      <c r="L83" s="50"/>
      <c r="M83" s="56"/>
      <c r="N83" s="101"/>
      <c r="O83" s="56"/>
      <c r="P83" s="101"/>
      <c r="Q83" s="56"/>
      <c r="R83" s="101"/>
      <c r="S83" s="56"/>
      <c r="T83" s="101">
        <v>72</v>
      </c>
      <c r="V83" s="270"/>
      <c r="W83" s="270"/>
      <c r="X83" s="270"/>
    </row>
    <row r="84" spans="1:24" x14ac:dyDescent="0.25">
      <c r="A84" s="104"/>
      <c r="B84" s="105" t="s">
        <v>125</v>
      </c>
      <c r="C84" s="105"/>
      <c r="D84" s="105"/>
      <c r="E84" s="107">
        <f>SUM(E81:E83)</f>
        <v>5904</v>
      </c>
      <c r="F84" s="107"/>
      <c r="G84" s="107"/>
      <c r="H84" s="107"/>
      <c r="I84" s="121"/>
      <c r="J84" s="121"/>
      <c r="K84" s="121"/>
      <c r="L84" s="121"/>
      <c r="M84" s="118">
        <f t="shared" ref="M84:T84" si="25">SUM(M81:M83)</f>
        <v>612</v>
      </c>
      <c r="N84" s="119">
        <f t="shared" si="25"/>
        <v>864</v>
      </c>
      <c r="O84" s="118">
        <f t="shared" si="25"/>
        <v>612</v>
      </c>
      <c r="P84" s="119">
        <f t="shared" si="25"/>
        <v>864</v>
      </c>
      <c r="Q84" s="118">
        <f t="shared" si="25"/>
        <v>626</v>
      </c>
      <c r="R84" s="119">
        <f t="shared" si="25"/>
        <v>850</v>
      </c>
      <c r="S84" s="118">
        <f t="shared" si="25"/>
        <v>612</v>
      </c>
      <c r="T84" s="119">
        <f t="shared" si="25"/>
        <v>864</v>
      </c>
      <c r="V84" s="270"/>
      <c r="W84" s="270"/>
      <c r="X84" s="270"/>
    </row>
    <row r="85" spans="1:24" x14ac:dyDescent="0.25">
      <c r="A85" s="109"/>
      <c r="B85" s="486" t="s">
        <v>329</v>
      </c>
      <c r="C85" s="110"/>
      <c r="D85" s="110"/>
      <c r="E85" s="110"/>
      <c r="F85" s="111"/>
      <c r="G85" s="479" t="s">
        <v>290</v>
      </c>
      <c r="H85" s="453"/>
      <c r="I85" s="453"/>
      <c r="J85" s="453"/>
      <c r="K85" s="453"/>
      <c r="L85" s="454"/>
      <c r="M85" s="53">
        <v>612</v>
      </c>
      <c r="N85" s="102">
        <v>828</v>
      </c>
      <c r="O85" s="53">
        <v>612</v>
      </c>
      <c r="P85" s="102">
        <v>576</v>
      </c>
      <c r="Q85" s="53">
        <v>468</v>
      </c>
      <c r="R85" s="102">
        <v>288</v>
      </c>
      <c r="S85" s="53">
        <v>312</v>
      </c>
      <c r="T85" s="102">
        <v>192</v>
      </c>
      <c r="V85" s="270"/>
      <c r="W85" s="270"/>
      <c r="X85" s="270"/>
    </row>
    <row r="86" spans="1:24" x14ac:dyDescent="0.25">
      <c r="A86" s="109"/>
      <c r="B86" s="450"/>
      <c r="C86" s="110"/>
      <c r="D86" s="110"/>
      <c r="E86" s="110"/>
      <c r="F86" s="111"/>
      <c r="G86" s="479" t="s">
        <v>291</v>
      </c>
      <c r="H86" s="453"/>
      <c r="I86" s="453"/>
      <c r="J86" s="453"/>
      <c r="K86" s="453"/>
      <c r="L86" s="454"/>
      <c r="M86" s="53">
        <v>0</v>
      </c>
      <c r="N86" s="102">
        <v>0</v>
      </c>
      <c r="O86" s="95">
        <f>SUM(O54+O60+O66+O72+O78)</f>
        <v>0</v>
      </c>
      <c r="P86" s="102">
        <f t="shared" ref="P86:T87" si="26">SUM(P54+P60+P66+P72+P78)</f>
        <v>72</v>
      </c>
      <c r="Q86" s="95">
        <f t="shared" si="26"/>
        <v>144</v>
      </c>
      <c r="R86" s="102">
        <f t="shared" si="26"/>
        <v>144</v>
      </c>
      <c r="S86" s="95">
        <f t="shared" si="26"/>
        <v>0</v>
      </c>
      <c r="T86" s="102">
        <f t="shared" si="26"/>
        <v>180</v>
      </c>
      <c r="V86" s="270"/>
      <c r="W86" s="270"/>
      <c r="X86" s="270"/>
    </row>
    <row r="87" spans="1:24" x14ac:dyDescent="0.25">
      <c r="A87" s="109"/>
      <c r="B87" s="450"/>
      <c r="C87" s="110"/>
      <c r="D87" s="110"/>
      <c r="E87" s="110"/>
      <c r="F87" s="111"/>
      <c r="G87" s="458" t="s">
        <v>292</v>
      </c>
      <c r="H87" s="456"/>
      <c r="I87" s="456"/>
      <c r="J87" s="456"/>
      <c r="K87" s="456"/>
      <c r="L87" s="457"/>
      <c r="M87" s="53">
        <v>0</v>
      </c>
      <c r="N87" s="102">
        <v>0</v>
      </c>
      <c r="O87" s="95">
        <f>SUM(O55+O61+O67+O73+O79)</f>
        <v>0</v>
      </c>
      <c r="P87" s="102">
        <f t="shared" si="26"/>
        <v>108</v>
      </c>
      <c r="Q87" s="95">
        <f t="shared" si="26"/>
        <v>0</v>
      </c>
      <c r="R87" s="102">
        <f t="shared" si="26"/>
        <v>396</v>
      </c>
      <c r="S87" s="95">
        <f t="shared" si="26"/>
        <v>288</v>
      </c>
      <c r="T87" s="102">
        <f t="shared" si="26"/>
        <v>396</v>
      </c>
      <c r="V87" s="270"/>
      <c r="W87" s="270"/>
      <c r="X87" s="270"/>
    </row>
    <row r="88" spans="1:24" x14ac:dyDescent="0.25">
      <c r="A88" s="109"/>
      <c r="B88" s="450"/>
      <c r="C88" s="110"/>
      <c r="D88" s="110"/>
      <c r="E88" s="110"/>
      <c r="F88" s="111"/>
      <c r="G88" s="112" t="s">
        <v>293</v>
      </c>
      <c r="H88" s="113"/>
      <c r="I88" s="113"/>
      <c r="J88" s="113"/>
      <c r="K88" s="113"/>
      <c r="L88" s="113"/>
      <c r="M88" s="53">
        <v>0</v>
      </c>
      <c r="N88" s="102">
        <v>2</v>
      </c>
      <c r="O88" s="53">
        <v>0</v>
      </c>
      <c r="P88" s="102">
        <v>5</v>
      </c>
      <c r="Q88" s="53">
        <v>0</v>
      </c>
      <c r="R88" s="102">
        <v>3</v>
      </c>
      <c r="S88" s="53">
        <v>1</v>
      </c>
      <c r="T88" s="102">
        <v>2</v>
      </c>
      <c r="V88" s="270"/>
      <c r="W88" s="270"/>
      <c r="X88" s="270"/>
    </row>
    <row r="89" spans="1:24" x14ac:dyDescent="0.25">
      <c r="A89" s="109"/>
      <c r="B89" s="450"/>
      <c r="C89" s="110"/>
      <c r="D89" s="110"/>
      <c r="E89" s="110"/>
      <c r="F89" s="111"/>
      <c r="G89" s="458" t="s">
        <v>294</v>
      </c>
      <c r="H89" s="456"/>
      <c r="I89" s="456"/>
      <c r="J89" s="456"/>
      <c r="K89" s="456"/>
      <c r="L89" s="457"/>
      <c r="M89" s="53">
        <v>2</v>
      </c>
      <c r="N89" s="102">
        <v>8</v>
      </c>
      <c r="O89" s="233">
        <v>3</v>
      </c>
      <c r="P89" s="234">
        <v>9</v>
      </c>
      <c r="Q89" s="53">
        <v>1</v>
      </c>
      <c r="R89" s="102">
        <v>6</v>
      </c>
      <c r="S89" s="53">
        <v>2</v>
      </c>
      <c r="T89" s="102">
        <v>8</v>
      </c>
      <c r="V89" s="270"/>
      <c r="W89" s="270"/>
      <c r="X89" s="270"/>
    </row>
    <row r="90" spans="1:24" x14ac:dyDescent="0.25">
      <c r="A90" s="109"/>
      <c r="B90" s="450"/>
      <c r="C90" s="109"/>
      <c r="D90" s="109"/>
      <c r="E90" s="109"/>
      <c r="F90" s="111"/>
      <c r="G90" s="112" t="s">
        <v>295</v>
      </c>
      <c r="H90" s="113"/>
      <c r="I90" s="113"/>
      <c r="J90" s="113"/>
      <c r="K90" s="113"/>
      <c r="L90" s="113"/>
      <c r="M90" s="53">
        <v>0</v>
      </c>
      <c r="N90" s="102">
        <v>0</v>
      </c>
      <c r="O90" s="53">
        <v>0</v>
      </c>
      <c r="P90" s="102">
        <v>0</v>
      </c>
      <c r="Q90" s="53">
        <v>0</v>
      </c>
      <c r="R90" s="102">
        <v>0</v>
      </c>
      <c r="S90" s="53">
        <v>0</v>
      </c>
      <c r="T90" s="102">
        <v>0</v>
      </c>
      <c r="V90" s="270"/>
      <c r="W90" s="270"/>
      <c r="X90" s="270"/>
    </row>
    <row r="91" spans="1:24" x14ac:dyDescent="0.25">
      <c r="A91" s="114"/>
      <c r="B91" s="451"/>
      <c r="C91" s="114"/>
      <c r="D91" s="114"/>
      <c r="E91" s="114"/>
      <c r="F91" s="114"/>
      <c r="G91" s="115" t="s">
        <v>181</v>
      </c>
      <c r="H91" s="116"/>
      <c r="I91" s="116"/>
      <c r="J91" s="116"/>
      <c r="K91" s="116"/>
      <c r="L91" s="116"/>
      <c r="M91" s="141">
        <v>0</v>
      </c>
      <c r="N91" s="142">
        <v>0</v>
      </c>
      <c r="O91" s="141">
        <v>0</v>
      </c>
      <c r="P91" s="142">
        <v>1</v>
      </c>
      <c r="Q91" s="141">
        <v>0</v>
      </c>
      <c r="R91" s="142">
        <v>0</v>
      </c>
      <c r="S91" s="141">
        <v>0</v>
      </c>
      <c r="T91" s="142">
        <v>0</v>
      </c>
      <c r="V91" s="270"/>
      <c r="W91" s="270"/>
      <c r="X91" s="270"/>
    </row>
    <row r="93" spans="1:24" x14ac:dyDescent="0.25">
      <c r="B93" s="117" t="s">
        <v>296</v>
      </c>
    </row>
  </sheetData>
  <mergeCells count="36">
    <mergeCell ref="G87:L87"/>
    <mergeCell ref="G89:L89"/>
    <mergeCell ref="A2:A7"/>
    <mergeCell ref="B2:B7"/>
    <mergeCell ref="B85:B91"/>
    <mergeCell ref="C3:C7"/>
    <mergeCell ref="D3:D7"/>
    <mergeCell ref="D58:D59"/>
    <mergeCell ref="D76:D77"/>
    <mergeCell ref="E3:E7"/>
    <mergeCell ref="F3:F7"/>
    <mergeCell ref="G4:G7"/>
    <mergeCell ref="H5:H7"/>
    <mergeCell ref="I5:I7"/>
    <mergeCell ref="J4:J7"/>
    <mergeCell ref="K4:K7"/>
    <mergeCell ref="M6:T6"/>
    <mergeCell ref="A18:B18"/>
    <mergeCell ref="A29:B29"/>
    <mergeCell ref="G85:L85"/>
    <mergeCell ref="G86:L86"/>
    <mergeCell ref="L4:L7"/>
    <mergeCell ref="H4:I4"/>
    <mergeCell ref="M4:N4"/>
    <mergeCell ref="O4:P4"/>
    <mergeCell ref="Q4:R4"/>
    <mergeCell ref="S4:T4"/>
    <mergeCell ref="A1:T1"/>
    <mergeCell ref="C2:D2"/>
    <mergeCell ref="E2:L2"/>
    <mergeCell ref="M2:T2"/>
    <mergeCell ref="G3:L3"/>
    <mergeCell ref="M3:N3"/>
    <mergeCell ref="O3:P3"/>
    <mergeCell ref="Q3:R3"/>
    <mergeCell ref="S3:T3"/>
  </mergeCells>
  <pageMargins left="0.196850393700787" right="0.196850393700787" top="0.74803149606299202" bottom="0.74803149606299202" header="0.31496062992126" footer="0.31496062992126"/>
  <pageSetup paperSize="9" scale="70" orientation="landscape" horizontalDpi="180" verticalDpi="18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workbookViewId="0">
      <selection activeCell="X14" sqref="X14"/>
    </sheetView>
  </sheetViews>
  <sheetFormatPr defaultColWidth="9" defaultRowHeight="15" x14ac:dyDescent="0.25"/>
  <cols>
    <col min="1" max="1" width="9.28515625" customWidth="1"/>
    <col min="2" max="2" width="33.140625" customWidth="1"/>
    <col min="3" max="3" width="6.85546875" customWidth="1"/>
    <col min="4" max="4" width="8.28515625" customWidth="1"/>
    <col min="5" max="5" width="7.85546875" customWidth="1"/>
    <col min="6" max="6" width="5.42578125" customWidth="1"/>
    <col min="7" max="7" width="10.7109375" customWidth="1"/>
    <col min="8" max="8" width="5.85546875" customWidth="1"/>
    <col min="10" max="10" width="5.5703125" customWidth="1"/>
    <col min="11" max="11" width="5.140625" customWidth="1"/>
    <col min="12" max="12" width="5.42578125" customWidth="1"/>
  </cols>
  <sheetData>
    <row r="1" spans="1:24" ht="33" customHeight="1" x14ac:dyDescent="0.25">
      <c r="A1" s="414" t="s">
        <v>117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</row>
    <row r="2" spans="1:24" ht="33.75" customHeight="1" x14ac:dyDescent="0.3">
      <c r="A2" s="444" t="s">
        <v>118</v>
      </c>
      <c r="B2" s="444" t="s">
        <v>119</v>
      </c>
      <c r="C2" s="446" t="s">
        <v>120</v>
      </c>
      <c r="D2" s="447"/>
      <c r="E2" s="446" t="s">
        <v>121</v>
      </c>
      <c r="F2" s="448"/>
      <c r="G2" s="448"/>
      <c r="H2" s="448"/>
      <c r="I2" s="448"/>
      <c r="J2" s="448"/>
      <c r="K2" s="448"/>
      <c r="L2" s="447"/>
      <c r="M2" s="472" t="s">
        <v>122</v>
      </c>
      <c r="N2" s="426"/>
      <c r="O2" s="426"/>
      <c r="P2" s="426"/>
      <c r="Q2" s="426"/>
      <c r="R2" s="426"/>
      <c r="S2" s="426"/>
      <c r="T2" s="473"/>
      <c r="V2" s="510"/>
      <c r="W2" s="270"/>
    </row>
    <row r="3" spans="1:24" ht="28.5" customHeight="1" x14ac:dyDescent="0.25">
      <c r="A3" s="445"/>
      <c r="B3" s="445"/>
      <c r="C3" s="438" t="s">
        <v>123</v>
      </c>
      <c r="D3" s="438" t="s">
        <v>124</v>
      </c>
      <c r="E3" s="459" t="s">
        <v>125</v>
      </c>
      <c r="F3" s="459" t="s">
        <v>126</v>
      </c>
      <c r="G3" s="463" t="s">
        <v>127</v>
      </c>
      <c r="H3" s="464"/>
      <c r="I3" s="464"/>
      <c r="J3" s="464"/>
      <c r="K3" s="464"/>
      <c r="L3" s="474"/>
      <c r="M3" s="475" t="s">
        <v>128</v>
      </c>
      <c r="N3" s="476"/>
      <c r="O3" s="475" t="s">
        <v>129</v>
      </c>
      <c r="P3" s="476"/>
      <c r="Q3" s="475" t="s">
        <v>130</v>
      </c>
      <c r="R3" s="476"/>
      <c r="S3" s="475" t="s">
        <v>131</v>
      </c>
      <c r="T3" s="476"/>
    </row>
    <row r="4" spans="1:24" ht="36" customHeight="1" x14ac:dyDescent="0.25">
      <c r="A4" s="445"/>
      <c r="B4" s="445"/>
      <c r="C4" s="439"/>
      <c r="D4" s="439"/>
      <c r="E4" s="460"/>
      <c r="F4" s="460"/>
      <c r="G4" s="438" t="s">
        <v>132</v>
      </c>
      <c r="H4" s="442" t="s">
        <v>133</v>
      </c>
      <c r="I4" s="443"/>
      <c r="J4" s="438" t="s">
        <v>134</v>
      </c>
      <c r="K4" s="459" t="s">
        <v>135</v>
      </c>
      <c r="L4" s="480" t="s">
        <v>102</v>
      </c>
      <c r="M4" s="477"/>
      <c r="N4" s="478"/>
      <c r="O4" s="477"/>
      <c r="P4" s="478"/>
      <c r="Q4" s="477"/>
      <c r="R4" s="478"/>
      <c r="S4" s="477"/>
      <c r="T4" s="478"/>
    </row>
    <row r="5" spans="1:24" x14ac:dyDescent="0.25">
      <c r="A5" s="445"/>
      <c r="B5" s="445"/>
      <c r="C5" s="439"/>
      <c r="D5" s="439"/>
      <c r="E5" s="460"/>
      <c r="F5" s="460"/>
      <c r="G5" s="439"/>
      <c r="H5" s="440" t="s">
        <v>136</v>
      </c>
      <c r="I5" s="440" t="s">
        <v>137</v>
      </c>
      <c r="J5" s="439"/>
      <c r="K5" s="460"/>
      <c r="L5" s="481"/>
      <c r="M5" s="42" t="s">
        <v>138</v>
      </c>
      <c r="N5" s="42" t="s">
        <v>139</v>
      </c>
      <c r="O5" s="42" t="s">
        <v>138</v>
      </c>
      <c r="P5" s="42" t="s">
        <v>139</v>
      </c>
      <c r="Q5" s="42" t="s">
        <v>138</v>
      </c>
      <c r="R5" s="42" t="s">
        <v>139</v>
      </c>
      <c r="S5" s="42" t="s">
        <v>138</v>
      </c>
      <c r="T5" s="42" t="s">
        <v>139</v>
      </c>
    </row>
    <row r="6" spans="1:24" x14ac:dyDescent="0.25">
      <c r="A6" s="445"/>
      <c r="B6" s="445"/>
      <c r="C6" s="439"/>
      <c r="D6" s="439"/>
      <c r="E6" s="460"/>
      <c r="F6" s="460"/>
      <c r="G6" s="439"/>
      <c r="H6" s="441"/>
      <c r="I6" s="441"/>
      <c r="J6" s="439"/>
      <c r="K6" s="460"/>
      <c r="L6" s="481"/>
      <c r="M6" s="477" t="s">
        <v>140</v>
      </c>
      <c r="N6" s="430"/>
      <c r="O6" s="430"/>
      <c r="P6" s="430"/>
      <c r="Q6" s="430"/>
      <c r="R6" s="430"/>
      <c r="S6" s="430"/>
      <c r="T6" s="478"/>
    </row>
    <row r="7" spans="1:24" ht="40.5" customHeight="1" x14ac:dyDescent="0.25">
      <c r="A7" s="445"/>
      <c r="B7" s="445"/>
      <c r="C7" s="439"/>
      <c r="D7" s="439"/>
      <c r="E7" s="460"/>
      <c r="F7" s="460"/>
      <c r="G7" s="439"/>
      <c r="H7" s="441"/>
      <c r="I7" s="441"/>
      <c r="J7" s="439"/>
      <c r="K7" s="460"/>
      <c r="L7" s="481"/>
      <c r="M7" s="43">
        <v>17</v>
      </c>
      <c r="N7" s="43">
        <v>24</v>
      </c>
      <c r="O7" s="43">
        <v>17</v>
      </c>
      <c r="P7" s="43">
        <v>24</v>
      </c>
      <c r="Q7" s="43">
        <v>17</v>
      </c>
      <c r="R7" s="43">
        <v>24</v>
      </c>
      <c r="S7" s="43">
        <v>17</v>
      </c>
      <c r="T7" s="43">
        <v>24</v>
      </c>
      <c r="V7" s="270"/>
      <c r="W7" s="270"/>
      <c r="X7" s="270"/>
    </row>
    <row r="8" spans="1:24" x14ac:dyDescent="0.25">
      <c r="A8" s="3" t="s">
        <v>141</v>
      </c>
      <c r="B8" s="4" t="s">
        <v>142</v>
      </c>
      <c r="C8" s="5" t="s">
        <v>331</v>
      </c>
      <c r="D8" s="5" t="s">
        <v>332</v>
      </c>
      <c r="E8" s="6" t="s">
        <v>145</v>
      </c>
      <c r="F8" s="6">
        <f t="shared" ref="F8:T8" si="0">SUM(F9+F18+F29)</f>
        <v>0</v>
      </c>
      <c r="G8" s="6">
        <f t="shared" si="0"/>
        <v>2052</v>
      </c>
      <c r="H8" s="6">
        <f t="shared" si="0"/>
        <v>929</v>
      </c>
      <c r="I8" s="28">
        <f t="shared" si="0"/>
        <v>588</v>
      </c>
      <c r="J8" s="28">
        <f t="shared" si="0"/>
        <v>0</v>
      </c>
      <c r="K8" s="28">
        <f t="shared" si="0"/>
        <v>72</v>
      </c>
      <c r="L8" s="28">
        <f t="shared" si="0"/>
        <v>36</v>
      </c>
      <c r="M8" s="44">
        <f t="shared" si="0"/>
        <v>536</v>
      </c>
      <c r="N8" s="45">
        <f t="shared" si="0"/>
        <v>646</v>
      </c>
      <c r="O8" s="44">
        <f t="shared" si="0"/>
        <v>406</v>
      </c>
      <c r="P8" s="45">
        <f t="shared" si="0"/>
        <v>356</v>
      </c>
      <c r="Q8" s="44">
        <f t="shared" si="0"/>
        <v>70</v>
      </c>
      <c r="R8" s="45">
        <f t="shared" si="0"/>
        <v>38</v>
      </c>
      <c r="S8" s="44">
        <f t="shared" si="0"/>
        <v>0</v>
      </c>
      <c r="T8" s="45">
        <f t="shared" si="0"/>
        <v>0</v>
      </c>
      <c r="V8" s="511"/>
      <c r="W8" s="270"/>
      <c r="X8" s="270"/>
    </row>
    <row r="9" spans="1:24" ht="24" x14ac:dyDescent="0.25">
      <c r="A9" s="7" t="s">
        <v>297</v>
      </c>
      <c r="B9" s="8" t="s">
        <v>298</v>
      </c>
      <c r="C9" s="9" t="s">
        <v>148</v>
      </c>
      <c r="D9" s="9" t="s">
        <v>149</v>
      </c>
      <c r="E9" s="10">
        <f>SUM(E10:E17)</f>
        <v>1191</v>
      </c>
      <c r="F9" s="10">
        <f>SUM(F10:F17)</f>
        <v>0</v>
      </c>
      <c r="G9" s="10">
        <f>SUM(G10:G17)</f>
        <v>1191</v>
      </c>
      <c r="H9" s="10">
        <f>SUM(H10:H17)</f>
        <v>727</v>
      </c>
      <c r="I9" s="46">
        <f t="shared" ref="I9:T9" si="1">SUM(I10:I17)</f>
        <v>464</v>
      </c>
      <c r="J9" s="46">
        <f t="shared" si="1"/>
        <v>0</v>
      </c>
      <c r="K9" s="46">
        <f t="shared" si="1"/>
        <v>24</v>
      </c>
      <c r="L9" s="46">
        <f t="shared" si="1"/>
        <v>12</v>
      </c>
      <c r="M9" s="47">
        <f t="shared" si="1"/>
        <v>304</v>
      </c>
      <c r="N9" s="48">
        <f t="shared" si="1"/>
        <v>312</v>
      </c>
      <c r="O9" s="47">
        <f t="shared" si="1"/>
        <v>286</v>
      </c>
      <c r="P9" s="48">
        <f t="shared" si="1"/>
        <v>253</v>
      </c>
      <c r="Q9" s="47">
        <f t="shared" si="1"/>
        <v>36</v>
      </c>
      <c r="R9" s="48">
        <f t="shared" si="1"/>
        <v>0</v>
      </c>
      <c r="S9" s="136">
        <f t="shared" si="1"/>
        <v>0</v>
      </c>
      <c r="T9" s="137">
        <f t="shared" si="1"/>
        <v>0</v>
      </c>
      <c r="V9" s="511"/>
      <c r="W9" s="270"/>
      <c r="X9" s="270"/>
    </row>
    <row r="10" spans="1:24" x14ac:dyDescent="0.25">
      <c r="A10" s="11" t="s">
        <v>299</v>
      </c>
      <c r="B10" s="11" t="s">
        <v>151</v>
      </c>
      <c r="C10" s="12"/>
      <c r="D10" s="12" t="s">
        <v>152</v>
      </c>
      <c r="E10" s="13">
        <f>SUM(G10)</f>
        <v>114</v>
      </c>
      <c r="F10" s="13"/>
      <c r="G10" s="13">
        <f>SUM(M10:T10)</f>
        <v>114</v>
      </c>
      <c r="H10" s="13">
        <v>89</v>
      </c>
      <c r="I10" s="49">
        <v>25</v>
      </c>
      <c r="J10" s="41"/>
      <c r="K10" s="41">
        <v>12</v>
      </c>
      <c r="L10" s="50">
        <v>6</v>
      </c>
      <c r="M10" s="51">
        <v>34</v>
      </c>
      <c r="N10" s="52">
        <v>20</v>
      </c>
      <c r="O10" s="53">
        <v>34</v>
      </c>
      <c r="P10" s="54">
        <v>26</v>
      </c>
      <c r="Q10" s="59"/>
      <c r="R10" s="60"/>
      <c r="S10" s="59"/>
      <c r="T10" s="60"/>
      <c r="V10" s="270"/>
      <c r="W10" s="270"/>
      <c r="X10" s="270"/>
    </row>
    <row r="11" spans="1:24" x14ac:dyDescent="0.25">
      <c r="A11" s="11" t="s">
        <v>300</v>
      </c>
      <c r="B11" s="11" t="s">
        <v>154</v>
      </c>
      <c r="C11" s="12" t="s">
        <v>155</v>
      </c>
      <c r="D11" s="12"/>
      <c r="E11" s="13">
        <f t="shared" ref="E11:E17" si="2">SUM(G11)</f>
        <v>171</v>
      </c>
      <c r="F11" s="13"/>
      <c r="G11" s="13">
        <f t="shared" ref="G11:G17" si="3">SUM(M11:T11)</f>
        <v>171</v>
      </c>
      <c r="H11" s="13">
        <v>143</v>
      </c>
      <c r="I11" s="55">
        <v>28</v>
      </c>
      <c r="J11" s="41"/>
      <c r="K11" s="41"/>
      <c r="L11" s="50"/>
      <c r="M11" s="51">
        <v>34</v>
      </c>
      <c r="N11" s="52">
        <v>52</v>
      </c>
      <c r="O11" s="56">
        <v>50</v>
      </c>
      <c r="P11" s="57">
        <v>35</v>
      </c>
      <c r="Q11" s="59"/>
      <c r="R11" s="60"/>
      <c r="S11" s="59"/>
      <c r="T11" s="60"/>
      <c r="V11" s="270"/>
      <c r="W11" s="270"/>
      <c r="X11" s="270"/>
    </row>
    <row r="12" spans="1:24" x14ac:dyDescent="0.25">
      <c r="A12" s="11" t="s">
        <v>301</v>
      </c>
      <c r="B12" s="11" t="s">
        <v>157</v>
      </c>
      <c r="C12" s="12" t="s">
        <v>155</v>
      </c>
      <c r="D12" s="12"/>
      <c r="E12" s="13">
        <f t="shared" si="2"/>
        <v>171</v>
      </c>
      <c r="F12" s="13"/>
      <c r="G12" s="13">
        <f t="shared" si="3"/>
        <v>171</v>
      </c>
      <c r="H12" s="13">
        <v>0</v>
      </c>
      <c r="I12" s="55">
        <v>171</v>
      </c>
      <c r="J12" s="41"/>
      <c r="K12" s="41"/>
      <c r="L12" s="50"/>
      <c r="M12" s="51">
        <v>34</v>
      </c>
      <c r="N12" s="52">
        <v>52</v>
      </c>
      <c r="O12" s="56">
        <v>34</v>
      </c>
      <c r="P12" s="57">
        <v>51</v>
      </c>
      <c r="Q12" s="59"/>
      <c r="R12" s="60"/>
      <c r="S12" s="59"/>
      <c r="T12" s="60"/>
      <c r="V12" s="270"/>
      <c r="W12" s="270"/>
      <c r="X12" s="270"/>
    </row>
    <row r="13" spans="1:24" x14ac:dyDescent="0.25">
      <c r="A13" s="11" t="s">
        <v>302</v>
      </c>
      <c r="B13" s="14" t="s">
        <v>303</v>
      </c>
      <c r="C13" s="15"/>
      <c r="D13" s="12" t="s">
        <v>152</v>
      </c>
      <c r="E13" s="13">
        <f t="shared" si="2"/>
        <v>285</v>
      </c>
      <c r="F13" s="13"/>
      <c r="G13" s="13">
        <f t="shared" si="3"/>
        <v>285</v>
      </c>
      <c r="H13" s="13">
        <v>274</v>
      </c>
      <c r="I13" s="55">
        <v>11</v>
      </c>
      <c r="J13" s="41"/>
      <c r="K13" s="41">
        <v>12</v>
      </c>
      <c r="L13" s="50">
        <v>6</v>
      </c>
      <c r="M13" s="51">
        <v>68</v>
      </c>
      <c r="N13" s="52">
        <v>80</v>
      </c>
      <c r="O13" s="56">
        <v>68</v>
      </c>
      <c r="P13" s="54">
        <v>69</v>
      </c>
      <c r="Q13" s="59"/>
      <c r="R13" s="60"/>
      <c r="S13" s="59"/>
      <c r="T13" s="60"/>
      <c r="V13" s="270"/>
      <c r="W13" s="270"/>
      <c r="X13" s="270"/>
    </row>
    <row r="14" spans="1:24" x14ac:dyDescent="0.25">
      <c r="A14" s="11" t="s">
        <v>304</v>
      </c>
      <c r="B14" s="11" t="s">
        <v>164</v>
      </c>
      <c r="C14" s="12" t="s">
        <v>155</v>
      </c>
      <c r="D14" s="12"/>
      <c r="E14" s="13">
        <f t="shared" si="2"/>
        <v>171</v>
      </c>
      <c r="F14" s="13"/>
      <c r="G14" s="13">
        <f t="shared" si="3"/>
        <v>171</v>
      </c>
      <c r="H14" s="13">
        <v>151</v>
      </c>
      <c r="I14" s="55">
        <v>20</v>
      </c>
      <c r="J14" s="41"/>
      <c r="K14" s="41"/>
      <c r="L14" s="50"/>
      <c r="M14" s="51">
        <v>50</v>
      </c>
      <c r="N14" s="52">
        <v>36</v>
      </c>
      <c r="O14" s="56">
        <v>50</v>
      </c>
      <c r="P14" s="57">
        <v>35</v>
      </c>
      <c r="Q14" s="59"/>
      <c r="R14" s="60"/>
      <c r="S14" s="59"/>
      <c r="T14" s="60"/>
      <c r="V14" s="270"/>
      <c r="W14" s="270"/>
      <c r="X14" s="270"/>
    </row>
    <row r="15" spans="1:24" x14ac:dyDescent="0.25">
      <c r="A15" s="11" t="s">
        <v>305</v>
      </c>
      <c r="B15" s="11" t="s">
        <v>176</v>
      </c>
      <c r="C15" s="16" t="s">
        <v>155</v>
      </c>
      <c r="D15" s="12"/>
      <c r="E15" s="13">
        <f t="shared" si="2"/>
        <v>171</v>
      </c>
      <c r="F15" s="13"/>
      <c r="G15" s="13">
        <f t="shared" si="3"/>
        <v>171</v>
      </c>
      <c r="H15" s="13">
        <v>0</v>
      </c>
      <c r="I15" s="55">
        <v>171</v>
      </c>
      <c r="J15" s="41"/>
      <c r="K15" s="41"/>
      <c r="L15" s="50"/>
      <c r="M15" s="51">
        <v>50</v>
      </c>
      <c r="N15" s="52">
        <v>34</v>
      </c>
      <c r="O15" s="56">
        <v>50</v>
      </c>
      <c r="P15" s="57">
        <v>37</v>
      </c>
      <c r="Q15" s="59"/>
      <c r="R15" s="60"/>
      <c r="S15" s="59"/>
      <c r="T15" s="60"/>
      <c r="V15" s="270"/>
      <c r="W15" s="270"/>
      <c r="X15" s="270"/>
    </row>
    <row r="16" spans="1:24" x14ac:dyDescent="0.25">
      <c r="A16" s="11" t="s">
        <v>306</v>
      </c>
      <c r="B16" s="11" t="s">
        <v>179</v>
      </c>
      <c r="C16" s="12" t="s">
        <v>160</v>
      </c>
      <c r="D16" s="12"/>
      <c r="E16" s="13">
        <f t="shared" si="2"/>
        <v>72</v>
      </c>
      <c r="F16" s="13"/>
      <c r="G16" s="13">
        <f t="shared" si="3"/>
        <v>72</v>
      </c>
      <c r="H16" s="13">
        <v>52</v>
      </c>
      <c r="I16" s="55">
        <v>20</v>
      </c>
      <c r="J16" s="41"/>
      <c r="K16" s="41"/>
      <c r="L16" s="50"/>
      <c r="M16" s="51">
        <v>34</v>
      </c>
      <c r="N16" s="58">
        <v>38</v>
      </c>
      <c r="O16" s="59"/>
      <c r="P16" s="60"/>
      <c r="Q16" s="59"/>
      <c r="R16" s="60"/>
      <c r="S16" s="59"/>
      <c r="T16" s="60"/>
      <c r="V16" s="270"/>
      <c r="W16" s="270"/>
      <c r="X16" s="270"/>
    </row>
    <row r="17" spans="1:24" x14ac:dyDescent="0.25">
      <c r="A17" s="17" t="s">
        <v>307</v>
      </c>
      <c r="B17" s="17" t="s">
        <v>308</v>
      </c>
      <c r="C17" s="18" t="s">
        <v>182</v>
      </c>
      <c r="D17" s="18"/>
      <c r="E17" s="13">
        <f t="shared" si="2"/>
        <v>36</v>
      </c>
      <c r="F17" s="19"/>
      <c r="G17" s="19">
        <f t="shared" si="3"/>
        <v>36</v>
      </c>
      <c r="H17" s="19">
        <v>18</v>
      </c>
      <c r="I17" s="61">
        <v>18</v>
      </c>
      <c r="J17" s="62"/>
      <c r="K17" s="62"/>
      <c r="L17" s="63"/>
      <c r="M17" s="64"/>
      <c r="N17" s="79"/>
      <c r="O17" s="65"/>
      <c r="P17" s="66"/>
      <c r="Q17" s="138">
        <v>36</v>
      </c>
      <c r="R17" s="66"/>
      <c r="S17" s="65"/>
      <c r="T17" s="66"/>
      <c r="V17" s="270"/>
      <c r="W17" s="270"/>
      <c r="X17" s="270"/>
    </row>
    <row r="18" spans="1:24" x14ac:dyDescent="0.25">
      <c r="A18" s="484" t="s">
        <v>309</v>
      </c>
      <c r="B18" s="485"/>
      <c r="C18" s="20" t="s">
        <v>333</v>
      </c>
      <c r="D18" s="20" t="s">
        <v>334</v>
      </c>
      <c r="E18" s="6">
        <f t="shared" ref="E18:T18" si="4">SUM(E19:E28)</f>
        <v>751</v>
      </c>
      <c r="F18" s="6">
        <f t="shared" si="4"/>
        <v>0</v>
      </c>
      <c r="G18" s="6">
        <f t="shared" si="4"/>
        <v>751</v>
      </c>
      <c r="H18" s="6">
        <f t="shared" si="4"/>
        <v>160</v>
      </c>
      <c r="I18" s="28">
        <f t="shared" si="4"/>
        <v>92</v>
      </c>
      <c r="J18" s="28">
        <f t="shared" si="4"/>
        <v>0</v>
      </c>
      <c r="K18" s="28">
        <f t="shared" si="4"/>
        <v>48</v>
      </c>
      <c r="L18" s="28">
        <f t="shared" si="4"/>
        <v>24</v>
      </c>
      <c r="M18" s="67">
        <f t="shared" si="4"/>
        <v>232</v>
      </c>
      <c r="N18" s="68">
        <f t="shared" si="4"/>
        <v>260</v>
      </c>
      <c r="O18" s="44">
        <f t="shared" si="4"/>
        <v>120</v>
      </c>
      <c r="P18" s="45">
        <f t="shared" si="4"/>
        <v>67</v>
      </c>
      <c r="Q18" s="44">
        <f t="shared" si="4"/>
        <v>34</v>
      </c>
      <c r="R18" s="45">
        <f t="shared" si="4"/>
        <v>38</v>
      </c>
      <c r="S18" s="44">
        <f t="shared" si="4"/>
        <v>0</v>
      </c>
      <c r="T18" s="45">
        <f t="shared" si="4"/>
        <v>0</v>
      </c>
      <c r="V18" s="511"/>
      <c r="W18" s="270"/>
      <c r="X18" s="270"/>
    </row>
    <row r="19" spans="1:24" x14ac:dyDescent="0.25">
      <c r="A19" s="21" t="s">
        <v>310</v>
      </c>
      <c r="B19" s="21" t="s">
        <v>311</v>
      </c>
      <c r="C19" s="16"/>
      <c r="D19" s="12" t="s">
        <v>152</v>
      </c>
      <c r="E19" s="23">
        <f>SUM(G19)</f>
        <v>108</v>
      </c>
      <c r="F19" s="23"/>
      <c r="G19" s="23">
        <f>SUM(M19:T19)</f>
        <v>108</v>
      </c>
      <c r="H19" s="23">
        <v>42</v>
      </c>
      <c r="I19" s="49">
        <v>66</v>
      </c>
      <c r="J19" s="69"/>
      <c r="K19" s="69">
        <v>12</v>
      </c>
      <c r="L19" s="70">
        <v>6</v>
      </c>
      <c r="M19" s="71">
        <v>34</v>
      </c>
      <c r="N19" s="84">
        <v>36</v>
      </c>
      <c r="O19" s="125">
        <v>38</v>
      </c>
      <c r="P19" s="126"/>
      <c r="Q19" s="73"/>
      <c r="R19" s="74"/>
      <c r="S19" s="73"/>
      <c r="T19" s="74"/>
      <c r="V19" s="270"/>
      <c r="W19" s="270"/>
      <c r="X19" s="270"/>
    </row>
    <row r="20" spans="1:24" x14ac:dyDescent="0.25">
      <c r="A20" s="21" t="s">
        <v>312</v>
      </c>
      <c r="B20" s="21" t="s">
        <v>313</v>
      </c>
      <c r="C20" s="114"/>
      <c r="D20" s="22"/>
      <c r="E20" s="23"/>
      <c r="F20" s="23"/>
      <c r="G20" s="23"/>
      <c r="H20" s="23"/>
      <c r="I20" s="49"/>
      <c r="J20" s="69"/>
      <c r="K20" s="69"/>
      <c r="L20" s="70"/>
      <c r="M20" s="82"/>
      <c r="N20" s="83"/>
      <c r="O20" s="73"/>
      <c r="P20" s="74"/>
      <c r="Q20" s="73"/>
      <c r="R20" s="74"/>
      <c r="S20" s="73"/>
      <c r="T20" s="74"/>
      <c r="V20" s="270"/>
      <c r="W20" s="270"/>
      <c r="X20" s="270"/>
    </row>
    <row r="21" spans="1:24" x14ac:dyDescent="0.25">
      <c r="A21" s="11" t="s">
        <v>314</v>
      </c>
      <c r="B21" s="11" t="s">
        <v>170</v>
      </c>
      <c r="C21" s="12" t="s">
        <v>160</v>
      </c>
      <c r="D21" s="13"/>
      <c r="E21" s="23">
        <f t="shared" ref="E21:E28" si="5">SUM(G21)</f>
        <v>98</v>
      </c>
      <c r="F21" s="13"/>
      <c r="G21" s="13">
        <v>98</v>
      </c>
      <c r="H21" s="13"/>
      <c r="I21" s="55"/>
      <c r="J21" s="41"/>
      <c r="K21" s="41"/>
      <c r="L21" s="50"/>
      <c r="M21" s="78">
        <v>34</v>
      </c>
      <c r="N21" s="58">
        <v>64</v>
      </c>
      <c r="O21" s="59"/>
      <c r="P21" s="60"/>
      <c r="Q21" s="59"/>
      <c r="R21" s="60"/>
      <c r="S21" s="59"/>
      <c r="T21" s="60"/>
      <c r="V21" s="270"/>
      <c r="W21" s="270"/>
      <c r="X21" s="270"/>
    </row>
    <row r="22" spans="1:24" x14ac:dyDescent="0.25">
      <c r="A22" s="11" t="s">
        <v>315</v>
      </c>
      <c r="B22" s="11" t="s">
        <v>316</v>
      </c>
      <c r="C22" s="12" t="s">
        <v>160</v>
      </c>
      <c r="D22" s="12"/>
      <c r="E22" s="23">
        <f t="shared" si="5"/>
        <v>60</v>
      </c>
      <c r="F22" s="13"/>
      <c r="G22" s="13">
        <v>60</v>
      </c>
      <c r="H22" s="13"/>
      <c r="I22" s="55"/>
      <c r="J22" s="41"/>
      <c r="K22" s="41"/>
      <c r="L22" s="50"/>
      <c r="M22" s="86"/>
      <c r="N22" s="88"/>
      <c r="O22" s="53">
        <v>34</v>
      </c>
      <c r="P22" s="57">
        <v>26</v>
      </c>
      <c r="Q22" s="59"/>
      <c r="R22" s="60"/>
      <c r="S22" s="59"/>
      <c r="T22" s="60"/>
      <c r="V22" s="270"/>
      <c r="W22" s="270"/>
      <c r="X22" s="270"/>
    </row>
    <row r="23" spans="1:24" x14ac:dyDescent="0.25">
      <c r="A23" s="11" t="s">
        <v>317</v>
      </c>
      <c r="B23" s="11" t="s">
        <v>174</v>
      </c>
      <c r="C23" s="12" t="s">
        <v>160</v>
      </c>
      <c r="D23" s="12"/>
      <c r="E23" s="23">
        <f t="shared" si="5"/>
        <v>56</v>
      </c>
      <c r="F23" s="13"/>
      <c r="G23" s="13">
        <v>56</v>
      </c>
      <c r="H23" s="13"/>
      <c r="I23" s="55"/>
      <c r="J23" s="41"/>
      <c r="K23" s="41"/>
      <c r="L23" s="50"/>
      <c r="M23" s="78">
        <v>34</v>
      </c>
      <c r="N23" s="58">
        <v>22</v>
      </c>
      <c r="O23" s="59"/>
      <c r="P23" s="60"/>
      <c r="Q23" s="59"/>
      <c r="R23" s="60"/>
      <c r="S23" s="59"/>
      <c r="T23" s="60"/>
      <c r="V23" s="270"/>
      <c r="W23" s="270"/>
      <c r="X23" s="270"/>
    </row>
    <row r="24" spans="1:24" x14ac:dyDescent="0.25">
      <c r="A24" s="24" t="s">
        <v>318</v>
      </c>
      <c r="B24" s="11" t="s">
        <v>166</v>
      </c>
      <c r="C24" s="12"/>
      <c r="D24" s="22" t="s">
        <v>177</v>
      </c>
      <c r="E24" s="23">
        <f t="shared" si="5"/>
        <v>96</v>
      </c>
      <c r="F24" s="13"/>
      <c r="G24" s="13">
        <v>96</v>
      </c>
      <c r="H24" s="13"/>
      <c r="I24" s="55"/>
      <c r="J24" s="41"/>
      <c r="K24" s="41">
        <v>12</v>
      </c>
      <c r="L24" s="50">
        <v>6</v>
      </c>
      <c r="M24" s="78">
        <v>50</v>
      </c>
      <c r="N24" s="77">
        <v>46</v>
      </c>
      <c r="O24" s="59"/>
      <c r="P24" s="60"/>
      <c r="Q24" s="59"/>
      <c r="R24" s="60"/>
      <c r="S24" s="59"/>
      <c r="T24" s="60"/>
      <c r="V24" s="270"/>
      <c r="W24" s="270"/>
      <c r="X24" s="270"/>
    </row>
    <row r="25" spans="1:24" x14ac:dyDescent="0.25">
      <c r="A25" s="24" t="s">
        <v>319</v>
      </c>
      <c r="B25" s="11" t="s">
        <v>320</v>
      </c>
      <c r="C25" s="13"/>
      <c r="D25" s="22" t="s">
        <v>177</v>
      </c>
      <c r="E25" s="23">
        <f t="shared" si="5"/>
        <v>89</v>
      </c>
      <c r="F25" s="13"/>
      <c r="G25" s="13">
        <v>89</v>
      </c>
      <c r="H25" s="13"/>
      <c r="I25" s="55"/>
      <c r="J25" s="41"/>
      <c r="K25" s="41">
        <v>12</v>
      </c>
      <c r="L25" s="50">
        <v>6</v>
      </c>
      <c r="M25" s="86"/>
      <c r="N25" s="88"/>
      <c r="O25" s="53">
        <v>48</v>
      </c>
      <c r="P25" s="54">
        <v>41</v>
      </c>
      <c r="Q25" s="59"/>
      <c r="R25" s="60"/>
      <c r="S25" s="59"/>
      <c r="T25" s="60"/>
      <c r="V25" s="270"/>
      <c r="W25" s="270"/>
      <c r="X25" s="270"/>
    </row>
    <row r="26" spans="1:24" x14ac:dyDescent="0.25">
      <c r="A26" s="24" t="s">
        <v>321</v>
      </c>
      <c r="B26" s="11" t="s">
        <v>322</v>
      </c>
      <c r="C26" s="22"/>
      <c r="D26" s="22" t="s">
        <v>177</v>
      </c>
      <c r="E26" s="23">
        <f t="shared" si="5"/>
        <v>100</v>
      </c>
      <c r="F26" s="13"/>
      <c r="G26" s="13">
        <v>100</v>
      </c>
      <c r="H26" s="13"/>
      <c r="I26" s="55"/>
      <c r="J26" s="41"/>
      <c r="K26" s="41">
        <v>12</v>
      </c>
      <c r="L26" s="50">
        <v>6</v>
      </c>
      <c r="M26" s="78">
        <v>46</v>
      </c>
      <c r="N26" s="77">
        <v>54</v>
      </c>
      <c r="O26" s="59"/>
      <c r="P26" s="60"/>
      <c r="Q26" s="59"/>
      <c r="R26" s="60"/>
      <c r="S26" s="59"/>
      <c r="T26" s="60"/>
      <c r="V26" s="270"/>
      <c r="W26" s="270"/>
      <c r="X26" s="270"/>
    </row>
    <row r="27" spans="1:24" x14ac:dyDescent="0.25">
      <c r="A27" s="24" t="s">
        <v>323</v>
      </c>
      <c r="B27" s="11" t="s">
        <v>168</v>
      </c>
      <c r="C27" s="12" t="s">
        <v>160</v>
      </c>
      <c r="D27" s="13"/>
      <c r="E27" s="23">
        <f t="shared" si="5"/>
        <v>72</v>
      </c>
      <c r="F27" s="13"/>
      <c r="G27" s="13">
        <f t="shared" ref="G27:G28" si="6">SUM(M27:T27)</f>
        <v>72</v>
      </c>
      <c r="H27" s="13">
        <v>52</v>
      </c>
      <c r="I27" s="55">
        <v>20</v>
      </c>
      <c r="J27" s="41"/>
      <c r="K27" s="41"/>
      <c r="L27" s="50"/>
      <c r="M27" s="78">
        <v>34</v>
      </c>
      <c r="N27" s="58">
        <v>38</v>
      </c>
      <c r="O27" s="59"/>
      <c r="P27" s="60"/>
      <c r="Q27" s="59"/>
      <c r="R27" s="60"/>
      <c r="S27" s="59"/>
      <c r="T27" s="60"/>
      <c r="V27" s="270"/>
      <c r="W27" s="270"/>
      <c r="X27" s="270"/>
    </row>
    <row r="28" spans="1:24" x14ac:dyDescent="0.25">
      <c r="A28" s="25" t="s">
        <v>324</v>
      </c>
      <c r="B28" s="17" t="s">
        <v>325</v>
      </c>
      <c r="C28" s="18" t="s">
        <v>160</v>
      </c>
      <c r="D28" s="19"/>
      <c r="E28" s="23">
        <f t="shared" si="5"/>
        <v>72</v>
      </c>
      <c r="F28" s="19"/>
      <c r="G28" s="19">
        <f t="shared" si="6"/>
        <v>72</v>
      </c>
      <c r="H28" s="19">
        <v>66</v>
      </c>
      <c r="I28" s="61">
        <v>6</v>
      </c>
      <c r="J28" s="62"/>
      <c r="K28" s="62"/>
      <c r="L28" s="63"/>
      <c r="M28" s="64"/>
      <c r="N28" s="79"/>
      <c r="O28" s="65"/>
      <c r="P28" s="66"/>
      <c r="Q28" s="139">
        <v>34</v>
      </c>
      <c r="R28" s="81">
        <v>38</v>
      </c>
      <c r="S28" s="65"/>
      <c r="T28" s="66"/>
      <c r="V28" s="270"/>
      <c r="W28" s="270"/>
      <c r="X28" s="270"/>
    </row>
    <row r="29" spans="1:24" x14ac:dyDescent="0.25">
      <c r="A29" s="482" t="s">
        <v>189</v>
      </c>
      <c r="B29" s="483"/>
      <c r="C29" s="20" t="s">
        <v>190</v>
      </c>
      <c r="D29" s="20" t="s">
        <v>191</v>
      </c>
      <c r="E29" s="6">
        <f t="shared" ref="E29:T29" si="7">SUM(E30:E32)</f>
        <v>110</v>
      </c>
      <c r="F29" s="6">
        <f t="shared" si="7"/>
        <v>0</v>
      </c>
      <c r="G29" s="6">
        <f t="shared" si="7"/>
        <v>110</v>
      </c>
      <c r="H29" s="6">
        <f t="shared" si="7"/>
        <v>42</v>
      </c>
      <c r="I29" s="6">
        <f t="shared" si="7"/>
        <v>32</v>
      </c>
      <c r="J29" s="6">
        <f t="shared" si="7"/>
        <v>0</v>
      </c>
      <c r="K29" s="6">
        <f t="shared" si="7"/>
        <v>0</v>
      </c>
      <c r="L29" s="28">
        <f t="shared" si="7"/>
        <v>0</v>
      </c>
      <c r="M29" s="67">
        <f t="shared" si="7"/>
        <v>0</v>
      </c>
      <c r="N29" s="68">
        <f t="shared" si="7"/>
        <v>74</v>
      </c>
      <c r="O29" s="44">
        <f t="shared" si="7"/>
        <v>0</v>
      </c>
      <c r="P29" s="45">
        <f t="shared" si="7"/>
        <v>36</v>
      </c>
      <c r="Q29" s="44">
        <f t="shared" si="7"/>
        <v>0</v>
      </c>
      <c r="R29" s="45">
        <f t="shared" si="7"/>
        <v>0</v>
      </c>
      <c r="S29" s="44">
        <f t="shared" si="7"/>
        <v>0</v>
      </c>
      <c r="T29" s="45">
        <f t="shared" si="7"/>
        <v>0</v>
      </c>
      <c r="V29" s="511"/>
      <c r="W29" s="270"/>
      <c r="X29" s="270"/>
    </row>
    <row r="30" spans="1:24" x14ac:dyDescent="0.25">
      <c r="A30" s="21" t="s">
        <v>326</v>
      </c>
      <c r="B30" s="21" t="s">
        <v>181</v>
      </c>
      <c r="C30" s="23"/>
      <c r="D30" s="21"/>
      <c r="E30" s="23">
        <f>SUM(G30)</f>
        <v>36</v>
      </c>
      <c r="F30" s="23"/>
      <c r="G30" s="23">
        <f>SUM(M30:T30)</f>
        <v>36</v>
      </c>
      <c r="H30" s="23">
        <v>20</v>
      </c>
      <c r="I30" s="69">
        <v>16</v>
      </c>
      <c r="J30" s="69"/>
      <c r="K30" s="69"/>
      <c r="L30" s="70"/>
      <c r="M30" s="82"/>
      <c r="N30" s="83"/>
      <c r="O30" s="73"/>
      <c r="P30" s="127">
        <v>36</v>
      </c>
      <c r="Q30" s="73"/>
      <c r="R30" s="74"/>
      <c r="S30" s="73"/>
      <c r="T30" s="74"/>
      <c r="V30" s="270"/>
      <c r="W30" s="270"/>
      <c r="X30" s="270"/>
    </row>
    <row r="31" spans="1:24" x14ac:dyDescent="0.25">
      <c r="A31" s="123" t="s">
        <v>327</v>
      </c>
      <c r="B31" s="123" t="s">
        <v>193</v>
      </c>
      <c r="C31" s="124"/>
      <c r="D31" s="123"/>
      <c r="E31" s="23">
        <f>SUM(G31)</f>
        <v>38</v>
      </c>
      <c r="F31" s="124"/>
      <c r="G31" s="124">
        <v>38</v>
      </c>
      <c r="H31" s="124">
        <v>22</v>
      </c>
      <c r="I31" s="128">
        <v>16</v>
      </c>
      <c r="J31" s="128"/>
      <c r="K31" s="128"/>
      <c r="L31" s="129"/>
      <c r="M31" s="130"/>
      <c r="N31" s="131">
        <v>38</v>
      </c>
      <c r="O31" s="132"/>
      <c r="P31" s="133"/>
      <c r="Q31" s="132"/>
      <c r="R31" s="133"/>
      <c r="S31" s="132"/>
      <c r="T31" s="133"/>
      <c r="V31" s="270"/>
      <c r="W31" s="270"/>
      <c r="X31" s="270"/>
    </row>
    <row r="32" spans="1:24" x14ac:dyDescent="0.25">
      <c r="A32" s="17" t="s">
        <v>328</v>
      </c>
      <c r="B32" s="17" t="s">
        <v>195</v>
      </c>
      <c r="C32" s="19"/>
      <c r="D32" s="17"/>
      <c r="E32" s="23">
        <f>SUM(G32)</f>
        <v>36</v>
      </c>
      <c r="F32" s="19"/>
      <c r="G32" s="19">
        <v>36</v>
      </c>
      <c r="H32" s="19"/>
      <c r="I32" s="62"/>
      <c r="J32" s="62"/>
      <c r="K32" s="62"/>
      <c r="L32" s="63"/>
      <c r="M32" s="64"/>
      <c r="N32" s="134">
        <v>36</v>
      </c>
      <c r="O32" s="65"/>
      <c r="P32" s="66"/>
      <c r="Q32" s="65"/>
      <c r="R32" s="66"/>
      <c r="S32" s="65"/>
      <c r="T32" s="66"/>
      <c r="V32" s="511"/>
      <c r="W32" s="270"/>
      <c r="X32" s="270"/>
    </row>
    <row r="33" spans="1:24" x14ac:dyDescent="0.25">
      <c r="A33" s="26" t="s">
        <v>196</v>
      </c>
      <c r="B33" s="27" t="s">
        <v>197</v>
      </c>
      <c r="C33" s="28" t="s">
        <v>198</v>
      </c>
      <c r="D33" s="6" t="s">
        <v>199</v>
      </c>
      <c r="E33" s="6" t="s">
        <v>200</v>
      </c>
      <c r="F33" s="6">
        <f>SUM(F34:F49)</f>
        <v>130</v>
      </c>
      <c r="G33" s="6">
        <f t="shared" ref="G33:T33" si="8">SUM(G34:G49)</f>
        <v>810</v>
      </c>
      <c r="H33" s="6">
        <f t="shared" si="8"/>
        <v>456</v>
      </c>
      <c r="I33" s="28">
        <f t="shared" si="8"/>
        <v>354</v>
      </c>
      <c r="J33" s="28">
        <f t="shared" si="8"/>
        <v>0</v>
      </c>
      <c r="K33" s="28">
        <f t="shared" si="8"/>
        <v>12</v>
      </c>
      <c r="L33" s="28">
        <f t="shared" si="8"/>
        <v>6</v>
      </c>
      <c r="M33" s="67">
        <f t="shared" si="8"/>
        <v>76</v>
      </c>
      <c r="N33" s="68">
        <f t="shared" si="8"/>
        <v>182</v>
      </c>
      <c r="O33" s="44">
        <f t="shared" si="8"/>
        <v>100</v>
      </c>
      <c r="P33" s="45">
        <f t="shared" si="8"/>
        <v>84</v>
      </c>
      <c r="Q33" s="44">
        <f t="shared" si="8"/>
        <v>154</v>
      </c>
      <c r="R33" s="45">
        <f t="shared" si="8"/>
        <v>126</v>
      </c>
      <c r="S33" s="44">
        <f t="shared" si="8"/>
        <v>106</v>
      </c>
      <c r="T33" s="45">
        <f t="shared" si="8"/>
        <v>112</v>
      </c>
      <c r="V33" s="270"/>
      <c r="W33" s="270"/>
      <c r="X33" s="270"/>
    </row>
    <row r="34" spans="1:24" ht="24" x14ac:dyDescent="0.25">
      <c r="A34" s="21" t="s">
        <v>201</v>
      </c>
      <c r="B34" s="29" t="s">
        <v>202</v>
      </c>
      <c r="C34" s="12" t="s">
        <v>160</v>
      </c>
      <c r="D34" s="29"/>
      <c r="E34" s="23">
        <f>SUM(F34:G34)</f>
        <v>78</v>
      </c>
      <c r="F34" s="23">
        <v>10</v>
      </c>
      <c r="G34" s="23">
        <v>68</v>
      </c>
      <c r="H34" s="23">
        <v>42</v>
      </c>
      <c r="I34" s="69">
        <v>26</v>
      </c>
      <c r="J34" s="69"/>
      <c r="K34" s="69"/>
      <c r="L34" s="70"/>
      <c r="M34" s="135">
        <v>34</v>
      </c>
      <c r="N34" s="85">
        <v>44</v>
      </c>
      <c r="O34" s="73"/>
      <c r="P34" s="74"/>
      <c r="Q34" s="73"/>
      <c r="R34" s="74"/>
      <c r="S34" s="73"/>
      <c r="T34" s="74"/>
      <c r="V34" s="270"/>
      <c r="W34" s="270"/>
      <c r="X34" s="270"/>
    </row>
    <row r="35" spans="1:24" ht="24" x14ac:dyDescent="0.25">
      <c r="A35" s="11" t="s">
        <v>203</v>
      </c>
      <c r="B35" s="14" t="s">
        <v>204</v>
      </c>
      <c r="C35" s="12" t="s">
        <v>182</v>
      </c>
      <c r="D35" s="14"/>
      <c r="E35" s="23">
        <f t="shared" ref="E35:E49" si="9">SUM(F35:G35)</f>
        <v>54</v>
      </c>
      <c r="F35" s="13">
        <v>8</v>
      </c>
      <c r="G35" s="13">
        <v>46</v>
      </c>
      <c r="H35" s="13">
        <v>30</v>
      </c>
      <c r="I35" s="41">
        <v>16</v>
      </c>
      <c r="J35" s="41"/>
      <c r="K35" s="41"/>
      <c r="L35" s="50"/>
      <c r="M35" s="86"/>
      <c r="N35" s="58">
        <v>54</v>
      </c>
      <c r="O35" s="59"/>
      <c r="P35" s="60"/>
      <c r="Q35" s="59"/>
      <c r="R35" s="60"/>
      <c r="S35" s="59"/>
      <c r="T35" s="60"/>
      <c r="V35" s="270"/>
      <c r="W35" s="270"/>
      <c r="X35" s="270"/>
    </row>
    <row r="36" spans="1:24" ht="24" x14ac:dyDescent="0.25">
      <c r="A36" s="11" t="s">
        <v>205</v>
      </c>
      <c r="B36" s="14" t="s">
        <v>206</v>
      </c>
      <c r="C36" s="14"/>
      <c r="D36" s="12" t="s">
        <v>177</v>
      </c>
      <c r="E36" s="23">
        <f t="shared" si="9"/>
        <v>90</v>
      </c>
      <c r="F36" s="13">
        <v>14</v>
      </c>
      <c r="G36" s="13">
        <v>76</v>
      </c>
      <c r="H36" s="13">
        <v>52</v>
      </c>
      <c r="I36" s="41">
        <v>24</v>
      </c>
      <c r="J36" s="41"/>
      <c r="K36" s="41">
        <v>12</v>
      </c>
      <c r="L36" s="50">
        <v>6</v>
      </c>
      <c r="M36" s="87"/>
      <c r="N36" s="88"/>
      <c r="O36" s="53">
        <v>48</v>
      </c>
      <c r="P36" s="54">
        <v>42</v>
      </c>
      <c r="Q36" s="59"/>
      <c r="R36" s="60"/>
      <c r="S36" s="59"/>
      <c r="T36" s="60"/>
      <c r="V36" s="270"/>
      <c r="W36" s="270"/>
      <c r="X36" s="270"/>
    </row>
    <row r="37" spans="1:24" ht="24" x14ac:dyDescent="0.25">
      <c r="A37" s="11" t="s">
        <v>207</v>
      </c>
      <c r="B37" s="14" t="s">
        <v>208</v>
      </c>
      <c r="C37" s="12" t="s">
        <v>160</v>
      </c>
      <c r="D37" s="14"/>
      <c r="E37" s="23">
        <f t="shared" si="9"/>
        <v>56</v>
      </c>
      <c r="F37" s="13">
        <v>8</v>
      </c>
      <c r="G37" s="13">
        <v>48</v>
      </c>
      <c r="H37" s="13">
        <v>40</v>
      </c>
      <c r="I37" s="41">
        <v>8</v>
      </c>
      <c r="J37" s="41"/>
      <c r="K37" s="41"/>
      <c r="L37" s="50"/>
      <c r="M37" s="59"/>
      <c r="N37" s="60"/>
      <c r="O37" s="59"/>
      <c r="P37" s="60"/>
      <c r="Q37" s="53">
        <v>26</v>
      </c>
      <c r="R37" s="57">
        <v>30</v>
      </c>
      <c r="S37" s="59"/>
      <c r="T37" s="60"/>
      <c r="V37" s="270"/>
      <c r="W37" s="270"/>
      <c r="X37" s="270"/>
    </row>
    <row r="38" spans="1:24" x14ac:dyDescent="0.25">
      <c r="A38" s="11" t="s">
        <v>209</v>
      </c>
      <c r="B38" s="11" t="s">
        <v>210</v>
      </c>
      <c r="C38" s="12" t="s">
        <v>182</v>
      </c>
      <c r="D38" s="11"/>
      <c r="E38" s="23">
        <f t="shared" si="9"/>
        <v>52</v>
      </c>
      <c r="F38" s="13">
        <v>8</v>
      </c>
      <c r="G38" s="13">
        <v>44</v>
      </c>
      <c r="H38" s="13">
        <v>28</v>
      </c>
      <c r="I38" s="41">
        <v>16</v>
      </c>
      <c r="J38" s="41"/>
      <c r="K38" s="41"/>
      <c r="L38" s="50"/>
      <c r="M38" s="59"/>
      <c r="N38" s="60"/>
      <c r="O38" s="76">
        <v>52</v>
      </c>
      <c r="P38" s="60"/>
      <c r="Q38" s="59"/>
      <c r="R38" s="60"/>
      <c r="S38" s="59"/>
      <c r="T38" s="60"/>
      <c r="V38" s="270"/>
      <c r="W38" s="270"/>
      <c r="X38" s="270"/>
    </row>
    <row r="39" spans="1:24" x14ac:dyDescent="0.25">
      <c r="A39" s="11" t="s">
        <v>211</v>
      </c>
      <c r="B39" s="11" t="s">
        <v>212</v>
      </c>
      <c r="C39" s="12" t="s">
        <v>160</v>
      </c>
      <c r="D39" s="11"/>
      <c r="E39" s="23">
        <f t="shared" si="9"/>
        <v>60</v>
      </c>
      <c r="F39" s="13">
        <v>10</v>
      </c>
      <c r="G39" s="13">
        <v>50</v>
      </c>
      <c r="H39" s="13">
        <v>40</v>
      </c>
      <c r="I39" s="41">
        <v>10</v>
      </c>
      <c r="J39" s="41"/>
      <c r="K39" s="41"/>
      <c r="L39" s="50"/>
      <c r="M39" s="59"/>
      <c r="N39" s="60"/>
      <c r="O39" s="59"/>
      <c r="P39" s="60"/>
      <c r="Q39" s="53">
        <v>26</v>
      </c>
      <c r="R39" s="57">
        <v>34</v>
      </c>
      <c r="S39" s="59"/>
      <c r="T39" s="60"/>
      <c r="V39" s="270"/>
      <c r="W39" s="270"/>
      <c r="X39" s="270"/>
    </row>
    <row r="40" spans="1:24" ht="24" x14ac:dyDescent="0.25">
      <c r="A40" s="11" t="s">
        <v>213</v>
      </c>
      <c r="B40" s="14" t="s">
        <v>214</v>
      </c>
      <c r="C40" s="12" t="s">
        <v>160</v>
      </c>
      <c r="D40" s="14"/>
      <c r="E40" s="23">
        <f t="shared" si="9"/>
        <v>66</v>
      </c>
      <c r="F40" s="13">
        <v>8</v>
      </c>
      <c r="G40" s="13">
        <v>58</v>
      </c>
      <c r="H40" s="13">
        <v>0</v>
      </c>
      <c r="I40" s="41">
        <v>58</v>
      </c>
      <c r="J40" s="41"/>
      <c r="K40" s="41"/>
      <c r="L40" s="50"/>
      <c r="M40" s="59"/>
      <c r="N40" s="60"/>
      <c r="O40" s="59"/>
      <c r="P40" s="60"/>
      <c r="Q40" s="53">
        <v>30</v>
      </c>
      <c r="R40" s="57">
        <v>36</v>
      </c>
      <c r="S40" s="59"/>
      <c r="T40" s="60"/>
      <c r="V40" s="270"/>
      <c r="W40" s="270"/>
      <c r="X40" s="270"/>
    </row>
    <row r="41" spans="1:24" x14ac:dyDescent="0.25">
      <c r="A41" s="11" t="s">
        <v>215</v>
      </c>
      <c r="B41" s="11" t="s">
        <v>216</v>
      </c>
      <c r="C41" s="12" t="s">
        <v>182</v>
      </c>
      <c r="D41" s="11"/>
      <c r="E41" s="23">
        <f t="shared" si="9"/>
        <v>42</v>
      </c>
      <c r="F41" s="13">
        <v>6</v>
      </c>
      <c r="G41" s="13">
        <v>36</v>
      </c>
      <c r="H41" s="13">
        <v>18</v>
      </c>
      <c r="I41" s="41">
        <v>18</v>
      </c>
      <c r="J41" s="41"/>
      <c r="K41" s="41"/>
      <c r="L41" s="50"/>
      <c r="M41" s="59"/>
      <c r="N41" s="60"/>
      <c r="O41" s="59"/>
      <c r="P41" s="57">
        <v>42</v>
      </c>
      <c r="Q41" s="59"/>
      <c r="R41" s="60"/>
      <c r="S41" s="59"/>
      <c r="T41" s="60"/>
      <c r="V41" s="270"/>
      <c r="W41" s="270"/>
      <c r="X41" s="270"/>
    </row>
    <row r="42" spans="1:24" x14ac:dyDescent="0.25">
      <c r="A42" s="11" t="s">
        <v>217</v>
      </c>
      <c r="B42" s="11" t="s">
        <v>176</v>
      </c>
      <c r="C42" s="16" t="s">
        <v>218</v>
      </c>
      <c r="D42" s="11"/>
      <c r="E42" s="23">
        <f t="shared" si="9"/>
        <v>72</v>
      </c>
      <c r="F42" s="13">
        <v>6</v>
      </c>
      <c r="G42" s="13">
        <v>66</v>
      </c>
      <c r="H42" s="13">
        <v>0</v>
      </c>
      <c r="I42" s="41">
        <v>66</v>
      </c>
      <c r="J42" s="41"/>
      <c r="K42" s="41"/>
      <c r="L42" s="50"/>
      <c r="M42" s="59"/>
      <c r="N42" s="60"/>
      <c r="O42" s="59"/>
      <c r="P42" s="60"/>
      <c r="Q42" s="56">
        <v>24</v>
      </c>
      <c r="R42" s="102">
        <v>26</v>
      </c>
      <c r="S42" s="53">
        <v>12</v>
      </c>
      <c r="T42" s="57">
        <v>10</v>
      </c>
      <c r="V42" s="270"/>
      <c r="W42" s="270"/>
      <c r="X42" s="270"/>
    </row>
    <row r="43" spans="1:24" x14ac:dyDescent="0.25">
      <c r="A43" s="11" t="s">
        <v>219</v>
      </c>
      <c r="B43" s="11" t="s">
        <v>220</v>
      </c>
      <c r="C43" s="13" t="s">
        <v>182</v>
      </c>
      <c r="D43" s="13"/>
      <c r="E43" s="23">
        <f t="shared" si="9"/>
        <v>42</v>
      </c>
      <c r="F43" s="13">
        <v>6</v>
      </c>
      <c r="G43" s="13">
        <v>36</v>
      </c>
      <c r="H43" s="13">
        <v>26</v>
      </c>
      <c r="I43" s="41">
        <v>10</v>
      </c>
      <c r="J43" s="41"/>
      <c r="K43" s="41"/>
      <c r="L43" s="50"/>
      <c r="M43" s="89"/>
      <c r="N43" s="57">
        <v>42</v>
      </c>
      <c r="O43" s="59"/>
      <c r="P43" s="60"/>
      <c r="Q43" s="59"/>
      <c r="R43" s="60"/>
      <c r="S43" s="59"/>
      <c r="T43" s="60"/>
      <c r="V43" s="270"/>
      <c r="W43" s="270"/>
      <c r="X43" s="270"/>
    </row>
    <row r="44" spans="1:24" x14ac:dyDescent="0.25">
      <c r="A44" s="11" t="s">
        <v>221</v>
      </c>
      <c r="B44" s="11" t="s">
        <v>222</v>
      </c>
      <c r="C44" s="13"/>
      <c r="D44" s="13"/>
      <c r="E44" s="23">
        <f t="shared" si="9"/>
        <v>48</v>
      </c>
      <c r="F44" s="13">
        <v>6</v>
      </c>
      <c r="G44" s="13">
        <v>42</v>
      </c>
      <c r="H44" s="13">
        <v>22</v>
      </c>
      <c r="I44" s="41">
        <v>20</v>
      </c>
      <c r="J44" s="41"/>
      <c r="K44" s="41"/>
      <c r="L44" s="50"/>
      <c r="M44" s="59"/>
      <c r="N44" s="60"/>
      <c r="O44" s="87"/>
      <c r="P44" s="60"/>
      <c r="Q44" s="59"/>
      <c r="R44" s="60"/>
      <c r="S44" s="53">
        <v>28</v>
      </c>
      <c r="T44" s="57">
        <v>20</v>
      </c>
      <c r="V44" s="270"/>
      <c r="W44" s="270"/>
      <c r="X44" s="270"/>
    </row>
    <row r="45" spans="1:24" x14ac:dyDescent="0.25">
      <c r="A45" s="11" t="s">
        <v>223</v>
      </c>
      <c r="B45" s="11" t="s">
        <v>224</v>
      </c>
      <c r="C45" s="13" t="s">
        <v>182</v>
      </c>
      <c r="D45" s="13"/>
      <c r="E45" s="23">
        <f t="shared" si="9"/>
        <v>48</v>
      </c>
      <c r="F45" s="13">
        <v>8</v>
      </c>
      <c r="G45" s="13">
        <v>40</v>
      </c>
      <c r="H45" s="13">
        <v>20</v>
      </c>
      <c r="I45" s="41">
        <v>20</v>
      </c>
      <c r="J45" s="41"/>
      <c r="K45" s="41"/>
      <c r="L45" s="50"/>
      <c r="M45" s="59"/>
      <c r="N45" s="60"/>
      <c r="O45" s="86"/>
      <c r="P45" s="60"/>
      <c r="Q45" s="76">
        <v>48</v>
      </c>
      <c r="R45" s="60"/>
      <c r="S45" s="59"/>
      <c r="T45" s="60"/>
      <c r="V45" s="270"/>
      <c r="W45" s="270"/>
      <c r="X45" s="270"/>
    </row>
    <row r="46" spans="1:24" x14ac:dyDescent="0.25">
      <c r="A46" s="11" t="s">
        <v>225</v>
      </c>
      <c r="B46" s="11" t="s">
        <v>226</v>
      </c>
      <c r="C46" s="13" t="s">
        <v>182</v>
      </c>
      <c r="D46" s="13"/>
      <c r="E46" s="23">
        <f t="shared" si="9"/>
        <v>42</v>
      </c>
      <c r="F46" s="13">
        <v>6</v>
      </c>
      <c r="G46" s="13">
        <v>36</v>
      </c>
      <c r="H46" s="13">
        <v>26</v>
      </c>
      <c r="I46" s="41">
        <v>10</v>
      </c>
      <c r="J46" s="41"/>
      <c r="K46" s="41"/>
      <c r="L46" s="50"/>
      <c r="M46" s="59"/>
      <c r="N46" s="57">
        <v>42</v>
      </c>
      <c r="O46" s="59"/>
      <c r="P46" s="60"/>
      <c r="Q46" s="59"/>
      <c r="R46" s="60"/>
      <c r="S46" s="59"/>
      <c r="T46" s="60"/>
      <c r="V46" s="511"/>
      <c r="W46" s="270"/>
      <c r="X46" s="270"/>
    </row>
    <row r="47" spans="1:24" x14ac:dyDescent="0.25">
      <c r="A47" s="11" t="s">
        <v>227</v>
      </c>
      <c r="B47" s="24" t="s">
        <v>228</v>
      </c>
      <c r="C47" s="13" t="s">
        <v>182</v>
      </c>
      <c r="D47" s="13"/>
      <c r="E47" s="23">
        <f t="shared" si="9"/>
        <v>42</v>
      </c>
      <c r="F47" s="13">
        <v>6</v>
      </c>
      <c r="G47" s="13">
        <v>36</v>
      </c>
      <c r="H47" s="13">
        <v>26</v>
      </c>
      <c r="I47" s="41">
        <v>10</v>
      </c>
      <c r="J47" s="41"/>
      <c r="K47" s="41"/>
      <c r="L47" s="50"/>
      <c r="M47" s="76">
        <v>42</v>
      </c>
      <c r="N47" s="60"/>
      <c r="O47" s="59"/>
      <c r="P47" s="60"/>
      <c r="Q47" s="59"/>
      <c r="R47" s="60"/>
      <c r="S47" s="59"/>
      <c r="T47" s="60"/>
      <c r="V47" s="511"/>
      <c r="W47" s="270"/>
      <c r="X47" s="270"/>
    </row>
    <row r="48" spans="1:24" ht="24" x14ac:dyDescent="0.25">
      <c r="A48" s="11" t="s">
        <v>229</v>
      </c>
      <c r="B48" s="14" t="s">
        <v>230</v>
      </c>
      <c r="C48" s="12" t="s">
        <v>160</v>
      </c>
      <c r="D48" s="13"/>
      <c r="E48" s="23">
        <f t="shared" si="9"/>
        <v>66</v>
      </c>
      <c r="F48" s="13">
        <v>10</v>
      </c>
      <c r="G48" s="13">
        <v>56</v>
      </c>
      <c r="H48" s="13">
        <v>24</v>
      </c>
      <c r="I48" s="55">
        <v>32</v>
      </c>
      <c r="J48" s="41"/>
      <c r="K48" s="41"/>
      <c r="L48" s="50"/>
      <c r="M48" s="59"/>
      <c r="N48" s="60"/>
      <c r="O48" s="59"/>
      <c r="P48" s="60"/>
      <c r="Q48" s="59"/>
      <c r="R48" s="60"/>
      <c r="S48" s="56">
        <v>32</v>
      </c>
      <c r="T48" s="57">
        <v>34</v>
      </c>
      <c r="V48" s="270"/>
      <c r="W48" s="270"/>
      <c r="X48" s="270"/>
    </row>
    <row r="49" spans="1:24" ht="24" x14ac:dyDescent="0.25">
      <c r="A49" s="17" t="s">
        <v>231</v>
      </c>
      <c r="B49" s="30" t="s">
        <v>232</v>
      </c>
      <c r="C49" s="18" t="s">
        <v>160</v>
      </c>
      <c r="D49" s="31"/>
      <c r="E49" s="23">
        <f t="shared" si="9"/>
        <v>82</v>
      </c>
      <c r="F49" s="19">
        <v>10</v>
      </c>
      <c r="G49" s="19">
        <v>72</v>
      </c>
      <c r="H49" s="19">
        <v>62</v>
      </c>
      <c r="I49" s="62">
        <v>10</v>
      </c>
      <c r="J49" s="62"/>
      <c r="K49" s="62"/>
      <c r="L49" s="63"/>
      <c r="M49" s="65"/>
      <c r="N49" s="66"/>
      <c r="O49" s="65"/>
      <c r="P49" s="66"/>
      <c r="Q49" s="65"/>
      <c r="R49" s="66"/>
      <c r="S49" s="80">
        <v>34</v>
      </c>
      <c r="T49" s="81">
        <v>48</v>
      </c>
      <c r="V49" s="270"/>
      <c r="W49" s="270"/>
      <c r="X49" s="270"/>
    </row>
    <row r="50" spans="1:24" x14ac:dyDescent="0.25">
      <c r="A50" s="26" t="s">
        <v>233</v>
      </c>
      <c r="B50" s="27" t="s">
        <v>234</v>
      </c>
      <c r="C50" s="6" t="s">
        <v>235</v>
      </c>
      <c r="D50" s="6" t="s">
        <v>236</v>
      </c>
      <c r="E50" s="6" t="s">
        <v>237</v>
      </c>
      <c r="F50" s="6">
        <f>SUM(F51+F57+F63+F69+F75)</f>
        <v>138</v>
      </c>
      <c r="G50" s="6">
        <f t="shared" ref="G50:T50" si="10">SUM(G51+G57+G63+G69+G75)</f>
        <v>758</v>
      </c>
      <c r="H50" s="6">
        <f t="shared" si="10"/>
        <v>428</v>
      </c>
      <c r="I50" s="6">
        <f t="shared" si="10"/>
        <v>330</v>
      </c>
      <c r="J50" s="28">
        <f t="shared" si="10"/>
        <v>1728</v>
      </c>
      <c r="K50" s="28">
        <f t="shared" si="10"/>
        <v>30</v>
      </c>
      <c r="L50" s="28">
        <f t="shared" si="10"/>
        <v>60</v>
      </c>
      <c r="M50" s="44">
        <f t="shared" si="10"/>
        <v>0</v>
      </c>
      <c r="N50" s="45">
        <f t="shared" si="10"/>
        <v>0</v>
      </c>
      <c r="O50" s="44">
        <f t="shared" si="10"/>
        <v>106</v>
      </c>
      <c r="P50" s="45">
        <f t="shared" si="10"/>
        <v>316</v>
      </c>
      <c r="Q50" s="44">
        <f t="shared" si="10"/>
        <v>388</v>
      </c>
      <c r="R50" s="45">
        <f t="shared" si="10"/>
        <v>664</v>
      </c>
      <c r="S50" s="44">
        <f t="shared" si="10"/>
        <v>464</v>
      </c>
      <c r="T50" s="45">
        <f t="shared" si="10"/>
        <v>686</v>
      </c>
      <c r="V50" s="270"/>
      <c r="W50" s="270"/>
      <c r="X50" s="270"/>
    </row>
    <row r="51" spans="1:24" ht="36" x14ac:dyDescent="0.25">
      <c r="A51" s="32" t="s">
        <v>238</v>
      </c>
      <c r="B51" s="33" t="s">
        <v>239</v>
      </c>
      <c r="C51" s="34" t="s">
        <v>240</v>
      </c>
      <c r="D51" s="34" t="s">
        <v>199</v>
      </c>
      <c r="E51" s="34">
        <f>SUM(E52:E55)</f>
        <v>314</v>
      </c>
      <c r="F51" s="34">
        <f>SUM(F52:F55)</f>
        <v>22</v>
      </c>
      <c r="G51" s="34">
        <f t="shared" ref="G51:J51" si="11">SUM(G52:G55)</f>
        <v>112</v>
      </c>
      <c r="H51" s="34">
        <f t="shared" si="11"/>
        <v>64</v>
      </c>
      <c r="I51" s="90">
        <f t="shared" si="11"/>
        <v>48</v>
      </c>
      <c r="J51" s="90">
        <f t="shared" si="11"/>
        <v>180</v>
      </c>
      <c r="K51" s="90">
        <v>6</v>
      </c>
      <c r="L51" s="90">
        <v>12</v>
      </c>
      <c r="M51" s="91">
        <f t="shared" ref="M51:O51" si="12">SUM(M52:M56)</f>
        <v>0</v>
      </c>
      <c r="N51" s="92">
        <f t="shared" si="12"/>
        <v>0</v>
      </c>
      <c r="O51" s="93">
        <f t="shared" si="12"/>
        <v>106</v>
      </c>
      <c r="P51" s="92">
        <f t="shared" ref="P51:T51" si="13">SUM(P52:P56)</f>
        <v>208</v>
      </c>
      <c r="Q51" s="93">
        <f t="shared" si="13"/>
        <v>0</v>
      </c>
      <c r="R51" s="92">
        <f t="shared" si="13"/>
        <v>0</v>
      </c>
      <c r="S51" s="93">
        <f t="shared" si="13"/>
        <v>0</v>
      </c>
      <c r="T51" s="92">
        <f t="shared" si="13"/>
        <v>0</v>
      </c>
      <c r="V51" s="270"/>
      <c r="W51" s="270"/>
      <c r="X51" s="270"/>
    </row>
    <row r="52" spans="1:24" ht="36" x14ac:dyDescent="0.25">
      <c r="A52" s="11" t="s">
        <v>241</v>
      </c>
      <c r="B52" s="29" t="s">
        <v>242</v>
      </c>
      <c r="C52" s="13"/>
      <c r="D52" s="13"/>
      <c r="E52" s="35">
        <f>SUM(F52+G52+K52+L52)</f>
        <v>38</v>
      </c>
      <c r="F52" s="13">
        <v>6</v>
      </c>
      <c r="G52" s="13">
        <v>32</v>
      </c>
      <c r="H52" s="13">
        <v>14</v>
      </c>
      <c r="I52" s="41">
        <v>18</v>
      </c>
      <c r="J52" s="41"/>
      <c r="K52" s="41"/>
      <c r="L52" s="50"/>
      <c r="M52" s="94"/>
      <c r="N52" s="60"/>
      <c r="O52" s="95">
        <v>38</v>
      </c>
      <c r="P52" s="60"/>
      <c r="Q52" s="94"/>
      <c r="R52" s="60"/>
      <c r="S52" s="94"/>
      <c r="T52" s="60"/>
      <c r="V52" s="270"/>
      <c r="W52" s="270"/>
      <c r="X52" s="270"/>
    </row>
    <row r="53" spans="1:24" ht="24" x14ac:dyDescent="0.25">
      <c r="A53" s="11" t="s">
        <v>243</v>
      </c>
      <c r="B53" s="14" t="s">
        <v>244</v>
      </c>
      <c r="C53" s="12" t="s">
        <v>160</v>
      </c>
      <c r="D53" s="13"/>
      <c r="E53" s="35">
        <f>SUM(F53+G53)</f>
        <v>96</v>
      </c>
      <c r="F53" s="13">
        <v>16</v>
      </c>
      <c r="G53" s="13">
        <v>80</v>
      </c>
      <c r="H53" s="13">
        <v>50</v>
      </c>
      <c r="I53" s="41">
        <v>30</v>
      </c>
      <c r="J53" s="41"/>
      <c r="K53" s="41"/>
      <c r="L53" s="50"/>
      <c r="M53" s="94"/>
      <c r="N53" s="60"/>
      <c r="O53" s="95">
        <v>68</v>
      </c>
      <c r="P53" s="57">
        <v>28</v>
      </c>
      <c r="Q53" s="94"/>
      <c r="R53" s="60"/>
      <c r="S53" s="94"/>
      <c r="T53" s="60"/>
      <c r="V53" s="511"/>
      <c r="W53" s="270"/>
      <c r="X53" s="270"/>
    </row>
    <row r="54" spans="1:24" x14ac:dyDescent="0.25">
      <c r="A54" s="11" t="s">
        <v>245</v>
      </c>
      <c r="B54" s="11" t="s">
        <v>100</v>
      </c>
      <c r="C54" s="19" t="s">
        <v>182</v>
      </c>
      <c r="D54" s="13"/>
      <c r="E54" s="13">
        <f>SUM(M54:T54)</f>
        <v>72</v>
      </c>
      <c r="F54" s="13"/>
      <c r="G54" s="13"/>
      <c r="H54" s="13"/>
      <c r="I54" s="41"/>
      <c r="J54" s="41">
        <f>SUM(M54:T54)</f>
        <v>72</v>
      </c>
      <c r="K54" s="41"/>
      <c r="L54" s="50"/>
      <c r="M54" s="94"/>
      <c r="N54" s="60"/>
      <c r="O54" s="94"/>
      <c r="P54" s="57">
        <v>72</v>
      </c>
      <c r="Q54" s="94"/>
      <c r="R54" s="60"/>
      <c r="S54" s="94"/>
      <c r="T54" s="60"/>
      <c r="V54" s="270"/>
      <c r="W54" s="270"/>
      <c r="X54" s="270"/>
    </row>
    <row r="55" spans="1:24" x14ac:dyDescent="0.25">
      <c r="A55" s="11" t="s">
        <v>246</v>
      </c>
      <c r="B55" s="11" t="s">
        <v>101</v>
      </c>
      <c r="C55" s="13" t="s">
        <v>182</v>
      </c>
      <c r="D55" s="13"/>
      <c r="E55" s="13">
        <f>SUM(M55:T55)</f>
        <v>108</v>
      </c>
      <c r="F55" s="13"/>
      <c r="G55" s="13"/>
      <c r="H55" s="13"/>
      <c r="I55" s="41"/>
      <c r="J55" s="41">
        <f>SUM(M55:T55)</f>
        <v>108</v>
      </c>
      <c r="K55" s="41"/>
      <c r="L55" s="50"/>
      <c r="M55" s="94"/>
      <c r="N55" s="60"/>
      <c r="O55" s="94"/>
      <c r="P55" s="57">
        <v>108</v>
      </c>
      <c r="Q55" s="94"/>
      <c r="R55" s="60"/>
      <c r="S55" s="94"/>
      <c r="T55" s="60"/>
      <c r="V55" s="270"/>
      <c r="W55" s="270"/>
      <c r="X55" s="270"/>
    </row>
    <row r="56" spans="1:24" x14ac:dyDescent="0.25">
      <c r="A56" s="11"/>
      <c r="B56" s="36" t="s">
        <v>247</v>
      </c>
      <c r="C56" s="13"/>
      <c r="D56" s="13" t="s">
        <v>248</v>
      </c>
      <c r="E56" s="13"/>
      <c r="F56" s="13"/>
      <c r="G56" s="13"/>
      <c r="H56" s="13"/>
      <c r="I56" s="41"/>
      <c r="J56" s="41"/>
      <c r="K56" s="41">
        <v>6</v>
      </c>
      <c r="L56" s="50">
        <v>12</v>
      </c>
      <c r="M56" s="94"/>
      <c r="N56" s="60"/>
      <c r="O56" s="94"/>
      <c r="P56" s="54"/>
      <c r="Q56" s="94"/>
      <c r="R56" s="60"/>
      <c r="S56" s="94"/>
      <c r="T56" s="60"/>
      <c r="V56" s="270"/>
      <c r="W56" s="270"/>
      <c r="X56" s="270"/>
    </row>
    <row r="57" spans="1:24" ht="48" x14ac:dyDescent="0.25">
      <c r="A57" s="37" t="s">
        <v>249</v>
      </c>
      <c r="B57" s="38" t="s">
        <v>250</v>
      </c>
      <c r="C57" s="39" t="s">
        <v>251</v>
      </c>
      <c r="D57" s="39" t="s">
        <v>149</v>
      </c>
      <c r="E57" s="39">
        <f>SUM(E58:E61)</f>
        <v>680</v>
      </c>
      <c r="F57" s="39">
        <f>SUM(F58:F61)</f>
        <v>30</v>
      </c>
      <c r="G57" s="39">
        <f t="shared" ref="G57:J57" si="14">SUM(G58:G61)</f>
        <v>218</v>
      </c>
      <c r="H57" s="39">
        <f t="shared" si="14"/>
        <v>122</v>
      </c>
      <c r="I57" s="96">
        <f t="shared" si="14"/>
        <v>96</v>
      </c>
      <c r="J57" s="96">
        <f t="shared" si="14"/>
        <v>432</v>
      </c>
      <c r="K57" s="96">
        <v>6</v>
      </c>
      <c r="L57" s="96">
        <v>18</v>
      </c>
      <c r="M57" s="97">
        <f t="shared" ref="M57:Q57" si="15">SUM(M58:M62)</f>
        <v>0</v>
      </c>
      <c r="N57" s="98">
        <f t="shared" si="15"/>
        <v>0</v>
      </c>
      <c r="O57" s="97">
        <f t="shared" si="15"/>
        <v>0</v>
      </c>
      <c r="P57" s="98">
        <f t="shared" si="15"/>
        <v>0</v>
      </c>
      <c r="Q57" s="97">
        <f t="shared" si="15"/>
        <v>230</v>
      </c>
      <c r="R57" s="98">
        <f t="shared" ref="R57:T57" si="16">SUM(R58:R62)</f>
        <v>450</v>
      </c>
      <c r="S57" s="97">
        <f t="shared" si="16"/>
        <v>0</v>
      </c>
      <c r="T57" s="98">
        <f t="shared" si="16"/>
        <v>0</v>
      </c>
      <c r="V57" s="270"/>
      <c r="W57" s="270"/>
      <c r="X57" s="270"/>
    </row>
    <row r="58" spans="1:24" ht="36" x14ac:dyDescent="0.25">
      <c r="A58" s="11" t="s">
        <v>252</v>
      </c>
      <c r="B58" s="14" t="s">
        <v>253</v>
      </c>
      <c r="C58" s="13"/>
      <c r="D58" s="436" t="s">
        <v>254</v>
      </c>
      <c r="E58" s="35">
        <f>SUM(F58+G58+K58+L58)</f>
        <v>38</v>
      </c>
      <c r="F58" s="13">
        <v>6</v>
      </c>
      <c r="G58" s="13">
        <v>32</v>
      </c>
      <c r="H58" s="13">
        <v>16</v>
      </c>
      <c r="I58" s="41">
        <v>16</v>
      </c>
      <c r="J58" s="41"/>
      <c r="K58" s="41"/>
      <c r="L58" s="50"/>
      <c r="M58" s="94"/>
      <c r="N58" s="60"/>
      <c r="O58" s="94"/>
      <c r="P58" s="60"/>
      <c r="Q58" s="95">
        <v>38</v>
      </c>
      <c r="R58" s="60"/>
      <c r="S58" s="94"/>
      <c r="T58" s="60"/>
      <c r="V58" s="270"/>
      <c r="W58" s="270"/>
      <c r="X58" s="270"/>
    </row>
    <row r="59" spans="1:24" ht="36" x14ac:dyDescent="0.25">
      <c r="A59" s="11" t="s">
        <v>255</v>
      </c>
      <c r="B59" s="14" t="s">
        <v>256</v>
      </c>
      <c r="C59" s="13"/>
      <c r="D59" s="437"/>
      <c r="E59" s="35">
        <f>SUM(F59+G59)</f>
        <v>210</v>
      </c>
      <c r="F59" s="13">
        <v>24</v>
      </c>
      <c r="G59" s="13">
        <v>186</v>
      </c>
      <c r="H59" s="13">
        <v>106</v>
      </c>
      <c r="I59" s="41">
        <v>80</v>
      </c>
      <c r="J59" s="41"/>
      <c r="K59" s="41">
        <v>6</v>
      </c>
      <c r="L59" s="50">
        <v>6</v>
      </c>
      <c r="M59" s="94"/>
      <c r="N59" s="60"/>
      <c r="O59" s="94"/>
      <c r="P59" s="60"/>
      <c r="Q59" s="95">
        <v>120</v>
      </c>
      <c r="R59" s="54">
        <v>90</v>
      </c>
      <c r="S59" s="94"/>
      <c r="T59" s="60"/>
      <c r="V59" s="511"/>
      <c r="W59" s="270"/>
      <c r="X59" s="270"/>
    </row>
    <row r="60" spans="1:24" x14ac:dyDescent="0.25">
      <c r="A60" s="11" t="s">
        <v>257</v>
      </c>
      <c r="B60" s="14" t="s">
        <v>100</v>
      </c>
      <c r="C60" s="12" t="s">
        <v>160</v>
      </c>
      <c r="D60" s="13"/>
      <c r="E60" s="13">
        <f>SUM(M60:T60)</f>
        <v>144</v>
      </c>
      <c r="F60" s="13"/>
      <c r="G60" s="13"/>
      <c r="H60" s="13"/>
      <c r="I60" s="41"/>
      <c r="J60" s="41">
        <f>SUM(M60:T60)</f>
        <v>144</v>
      </c>
      <c r="K60" s="41"/>
      <c r="L60" s="50"/>
      <c r="M60" s="94"/>
      <c r="N60" s="60"/>
      <c r="O60" s="94"/>
      <c r="P60" s="60"/>
      <c r="Q60" s="95">
        <v>72</v>
      </c>
      <c r="R60" s="57">
        <v>72</v>
      </c>
      <c r="S60" s="94"/>
      <c r="T60" s="60"/>
      <c r="V60" s="270"/>
      <c r="W60" s="270"/>
      <c r="X60" s="270"/>
    </row>
    <row r="61" spans="1:24" x14ac:dyDescent="0.25">
      <c r="A61" s="11" t="s">
        <v>258</v>
      </c>
      <c r="B61" s="14" t="s">
        <v>101</v>
      </c>
      <c r="C61" s="12" t="s">
        <v>182</v>
      </c>
      <c r="D61" s="13"/>
      <c r="E61" s="13">
        <f>SUM(M61:T61)</f>
        <v>288</v>
      </c>
      <c r="F61" s="13"/>
      <c r="G61" s="13"/>
      <c r="H61" s="13"/>
      <c r="I61" s="41"/>
      <c r="J61" s="41">
        <f>SUM(M61:T61)</f>
        <v>288</v>
      </c>
      <c r="K61" s="41"/>
      <c r="L61" s="50"/>
      <c r="M61" s="94"/>
      <c r="N61" s="60"/>
      <c r="O61" s="94"/>
      <c r="P61" s="60"/>
      <c r="Q61" s="94"/>
      <c r="R61" s="57">
        <v>288</v>
      </c>
      <c r="S61" s="94"/>
      <c r="T61" s="60"/>
      <c r="V61" s="270"/>
      <c r="W61" s="270"/>
      <c r="X61" s="270"/>
    </row>
    <row r="62" spans="1:24" x14ac:dyDescent="0.25">
      <c r="A62" s="11"/>
      <c r="B62" s="36" t="s">
        <v>247</v>
      </c>
      <c r="C62" s="13"/>
      <c r="D62" s="13" t="s">
        <v>248</v>
      </c>
      <c r="E62" s="13"/>
      <c r="F62" s="13"/>
      <c r="G62" s="13"/>
      <c r="H62" s="13"/>
      <c r="I62" s="41"/>
      <c r="J62" s="41"/>
      <c r="K62" s="41"/>
      <c r="L62" s="50">
        <v>12</v>
      </c>
      <c r="M62" s="94"/>
      <c r="N62" s="60"/>
      <c r="O62" s="94"/>
      <c r="P62" s="60"/>
      <c r="Q62" s="94"/>
      <c r="R62" s="54"/>
      <c r="S62" s="94"/>
      <c r="T62" s="60"/>
      <c r="V62" s="270"/>
      <c r="W62" s="270"/>
      <c r="X62" s="270"/>
    </row>
    <row r="63" spans="1:24" ht="48" x14ac:dyDescent="0.25">
      <c r="A63" s="37" t="s">
        <v>259</v>
      </c>
      <c r="B63" s="38" t="s">
        <v>260</v>
      </c>
      <c r="C63" s="39" t="s">
        <v>240</v>
      </c>
      <c r="D63" s="39" t="s">
        <v>199</v>
      </c>
      <c r="E63" s="39">
        <f>SUM(E64:E67)</f>
        <v>558</v>
      </c>
      <c r="F63" s="39">
        <f>SUM(F64:F67)</f>
        <v>30</v>
      </c>
      <c r="G63" s="39">
        <f t="shared" ref="G63:H63" si="17">SUM(G64:G67)</f>
        <v>132</v>
      </c>
      <c r="H63" s="39">
        <f t="shared" si="17"/>
        <v>66</v>
      </c>
      <c r="I63" s="96">
        <f>SUM(I64:I66)</f>
        <v>66</v>
      </c>
      <c r="J63" s="96">
        <f>SUM(J64:J67)</f>
        <v>396</v>
      </c>
      <c r="K63" s="96">
        <v>6</v>
      </c>
      <c r="L63" s="96">
        <v>6</v>
      </c>
      <c r="M63" s="96">
        <f t="shared" ref="M63:R63" si="18">SUM(M64:M68)</f>
        <v>0</v>
      </c>
      <c r="N63" s="98">
        <f t="shared" si="18"/>
        <v>0</v>
      </c>
      <c r="O63" s="96">
        <f t="shared" si="18"/>
        <v>0</v>
      </c>
      <c r="P63" s="98">
        <f t="shared" si="18"/>
        <v>0</v>
      </c>
      <c r="Q63" s="96">
        <f t="shared" si="18"/>
        <v>0</v>
      </c>
      <c r="R63" s="98">
        <f t="shared" si="18"/>
        <v>0</v>
      </c>
      <c r="S63" s="97">
        <f t="shared" ref="S63:T63" si="19">SUM(S64:S68)</f>
        <v>98</v>
      </c>
      <c r="T63" s="98">
        <f t="shared" si="19"/>
        <v>460</v>
      </c>
      <c r="V63" s="270"/>
      <c r="W63" s="270"/>
      <c r="X63" s="270"/>
    </row>
    <row r="64" spans="1:24" ht="36" x14ac:dyDescent="0.25">
      <c r="A64" s="11" t="s">
        <v>261</v>
      </c>
      <c r="B64" s="14" t="s">
        <v>262</v>
      </c>
      <c r="C64" s="13"/>
      <c r="D64" s="13"/>
      <c r="E64" s="35">
        <f>SUM(F64+G64+K64+L64)</f>
        <v>38</v>
      </c>
      <c r="F64" s="13">
        <v>6</v>
      </c>
      <c r="G64" s="13">
        <v>32</v>
      </c>
      <c r="H64" s="13">
        <v>16</v>
      </c>
      <c r="I64" s="41">
        <v>16</v>
      </c>
      <c r="J64" s="41"/>
      <c r="K64" s="41"/>
      <c r="L64" s="50"/>
      <c r="M64" s="94"/>
      <c r="N64" s="60"/>
      <c r="O64" s="94"/>
      <c r="P64" s="60"/>
      <c r="Q64" s="140"/>
      <c r="R64" s="60"/>
      <c r="S64" s="95">
        <v>38</v>
      </c>
      <c r="T64" s="60"/>
      <c r="V64" s="270"/>
      <c r="W64" s="270"/>
      <c r="X64" s="270"/>
    </row>
    <row r="65" spans="1:24" ht="36" x14ac:dyDescent="0.25">
      <c r="A65" s="11" t="s">
        <v>263</v>
      </c>
      <c r="B65" s="14" t="s">
        <v>264</v>
      </c>
      <c r="C65" s="12" t="s">
        <v>160</v>
      </c>
      <c r="D65" s="13"/>
      <c r="E65" s="35">
        <f>SUM(F65+G65)</f>
        <v>124</v>
      </c>
      <c r="F65" s="13">
        <v>24</v>
      </c>
      <c r="G65" s="13">
        <v>100</v>
      </c>
      <c r="H65" s="13">
        <v>50</v>
      </c>
      <c r="I65" s="41">
        <v>50</v>
      </c>
      <c r="J65" s="41"/>
      <c r="K65" s="41"/>
      <c r="L65" s="50"/>
      <c r="M65" s="94"/>
      <c r="N65" s="60"/>
      <c r="O65" s="94"/>
      <c r="P65" s="60"/>
      <c r="Q65" s="143"/>
      <c r="R65" s="60"/>
      <c r="S65" s="144">
        <v>60</v>
      </c>
      <c r="T65" s="57">
        <v>64</v>
      </c>
      <c r="V65" s="511"/>
      <c r="W65" s="270"/>
      <c r="X65" s="270"/>
    </row>
    <row r="66" spans="1:24" x14ac:dyDescent="0.25">
      <c r="A66" s="11" t="s">
        <v>265</v>
      </c>
      <c r="B66" s="14" t="s">
        <v>100</v>
      </c>
      <c r="C66" s="19" t="s">
        <v>182</v>
      </c>
      <c r="D66" s="13"/>
      <c r="E66" s="13">
        <f>SUM(M66:T66)</f>
        <v>108</v>
      </c>
      <c r="F66" s="13"/>
      <c r="G66" s="13"/>
      <c r="H66" s="13"/>
      <c r="I66" s="41"/>
      <c r="J66" s="41">
        <f>SUM(M66:T66)</f>
        <v>108</v>
      </c>
      <c r="K66" s="41"/>
      <c r="L66" s="50"/>
      <c r="M66" s="94"/>
      <c r="N66" s="60"/>
      <c r="O66" s="94"/>
      <c r="P66" s="60"/>
      <c r="Q66" s="140"/>
      <c r="R66" s="60"/>
      <c r="S66" s="94"/>
      <c r="T66" s="57">
        <v>108</v>
      </c>
      <c r="V66" s="270"/>
      <c r="W66" s="270"/>
      <c r="X66" s="270"/>
    </row>
    <row r="67" spans="1:24" x14ac:dyDescent="0.25">
      <c r="A67" s="11" t="s">
        <v>266</v>
      </c>
      <c r="B67" s="14" t="s">
        <v>101</v>
      </c>
      <c r="C67" s="13" t="s">
        <v>182</v>
      </c>
      <c r="D67" s="13"/>
      <c r="E67" s="13">
        <f>SUM(M67:T67)</f>
        <v>288</v>
      </c>
      <c r="F67" s="13"/>
      <c r="G67" s="13"/>
      <c r="H67" s="40"/>
      <c r="I67" s="99"/>
      <c r="J67" s="41">
        <f>SUM(M67:T67)</f>
        <v>288</v>
      </c>
      <c r="K67" s="100"/>
      <c r="L67" s="50"/>
      <c r="M67" s="94"/>
      <c r="N67" s="60"/>
      <c r="O67" s="94"/>
      <c r="P67" s="60"/>
      <c r="Q67" s="140"/>
      <c r="R67" s="60"/>
      <c r="S67" s="94"/>
      <c r="T67" s="57">
        <v>288</v>
      </c>
      <c r="V67" s="270"/>
      <c r="W67" s="270"/>
      <c r="X67" s="270"/>
    </row>
    <row r="68" spans="1:24" x14ac:dyDescent="0.25">
      <c r="A68" s="11"/>
      <c r="B68" s="36" t="s">
        <v>247</v>
      </c>
      <c r="C68" s="13"/>
      <c r="D68" s="13" t="s">
        <v>248</v>
      </c>
      <c r="E68" s="13"/>
      <c r="F68" s="13"/>
      <c r="G68" s="13"/>
      <c r="H68" s="40"/>
      <c r="I68" s="100"/>
      <c r="J68" s="41"/>
      <c r="K68" s="210">
        <v>6</v>
      </c>
      <c r="L68" s="211">
        <v>6</v>
      </c>
      <c r="M68" s="94"/>
      <c r="N68" s="60"/>
      <c r="O68" s="94"/>
      <c r="P68" s="60"/>
      <c r="Q68" s="140"/>
      <c r="R68" s="60"/>
      <c r="S68" s="94"/>
      <c r="T68" s="77"/>
      <c r="V68" s="270"/>
      <c r="W68" s="270"/>
      <c r="X68" s="270"/>
    </row>
    <row r="69" spans="1:24" ht="48" x14ac:dyDescent="0.25">
      <c r="A69" s="37" t="s">
        <v>267</v>
      </c>
      <c r="B69" s="38" t="s">
        <v>268</v>
      </c>
      <c r="C69" s="39" t="s">
        <v>240</v>
      </c>
      <c r="D69" s="39" t="s">
        <v>199</v>
      </c>
      <c r="E69" s="39">
        <f>SUM(E70:E73)</f>
        <v>304</v>
      </c>
      <c r="F69" s="39">
        <f>SUM(F70:F73)</f>
        <v>20</v>
      </c>
      <c r="G69" s="39">
        <f t="shared" ref="G69:J69" si="20">SUM(G70:G73)</f>
        <v>104</v>
      </c>
      <c r="H69" s="39">
        <f t="shared" si="20"/>
        <v>62</v>
      </c>
      <c r="I69" s="96">
        <f t="shared" si="20"/>
        <v>42</v>
      </c>
      <c r="J69" s="96">
        <f t="shared" si="20"/>
        <v>180</v>
      </c>
      <c r="K69" s="96">
        <v>6</v>
      </c>
      <c r="L69" s="96">
        <v>6</v>
      </c>
      <c r="M69" s="97">
        <f t="shared" ref="M69:T69" si="21">SUM(M70:M74)</f>
        <v>0</v>
      </c>
      <c r="N69" s="98">
        <f t="shared" si="21"/>
        <v>0</v>
      </c>
      <c r="O69" s="97">
        <f t="shared" si="21"/>
        <v>0</v>
      </c>
      <c r="P69" s="98">
        <f t="shared" si="21"/>
        <v>0</v>
      </c>
      <c r="Q69" s="97">
        <f t="shared" si="21"/>
        <v>0</v>
      </c>
      <c r="R69" s="98">
        <f t="shared" si="21"/>
        <v>0</v>
      </c>
      <c r="S69" s="97">
        <f t="shared" si="21"/>
        <v>78</v>
      </c>
      <c r="T69" s="98">
        <f t="shared" si="21"/>
        <v>226</v>
      </c>
      <c r="V69" s="270"/>
      <c r="W69" s="270"/>
      <c r="X69" s="270"/>
    </row>
    <row r="70" spans="1:24" ht="36" x14ac:dyDescent="0.25">
      <c r="A70" s="11" t="s">
        <v>269</v>
      </c>
      <c r="B70" s="14" t="s">
        <v>270</v>
      </c>
      <c r="C70" s="13"/>
      <c r="D70" s="13"/>
      <c r="E70" s="35">
        <f>SUM(F70+G70+K70+L70)</f>
        <v>38</v>
      </c>
      <c r="F70" s="13">
        <v>6</v>
      </c>
      <c r="G70" s="13">
        <v>32</v>
      </c>
      <c r="H70" s="13">
        <v>20</v>
      </c>
      <c r="I70" s="41">
        <v>12</v>
      </c>
      <c r="J70" s="41"/>
      <c r="K70" s="41"/>
      <c r="L70" s="50"/>
      <c r="M70" s="94"/>
      <c r="N70" s="60"/>
      <c r="O70" s="94"/>
      <c r="P70" s="60"/>
      <c r="Q70" s="94"/>
      <c r="R70" s="60"/>
      <c r="S70" s="95">
        <v>38</v>
      </c>
      <c r="T70" s="60"/>
      <c r="V70" s="270"/>
      <c r="W70" s="270"/>
      <c r="X70" s="270"/>
    </row>
    <row r="71" spans="1:24" ht="36" x14ac:dyDescent="0.25">
      <c r="A71" s="11" t="s">
        <v>271</v>
      </c>
      <c r="B71" s="14" t="s">
        <v>272</v>
      </c>
      <c r="C71" s="12" t="s">
        <v>160</v>
      </c>
      <c r="D71" s="13"/>
      <c r="E71" s="35">
        <f>SUM(F71+G71+K71+L71)</f>
        <v>86</v>
      </c>
      <c r="F71" s="13">
        <v>14</v>
      </c>
      <c r="G71" s="13">
        <v>72</v>
      </c>
      <c r="H71" s="13">
        <v>42</v>
      </c>
      <c r="I71" s="41">
        <v>30</v>
      </c>
      <c r="J71" s="41"/>
      <c r="K71" s="41"/>
      <c r="L71" s="50"/>
      <c r="M71" s="94"/>
      <c r="N71" s="60"/>
      <c r="O71" s="94"/>
      <c r="P71" s="60"/>
      <c r="Q71" s="94"/>
      <c r="R71" s="60"/>
      <c r="S71" s="95">
        <v>40</v>
      </c>
      <c r="T71" s="57">
        <v>46</v>
      </c>
      <c r="V71" s="511"/>
      <c r="W71" s="270"/>
      <c r="X71" s="270"/>
    </row>
    <row r="72" spans="1:24" x14ac:dyDescent="0.25">
      <c r="A72" s="11" t="s">
        <v>273</v>
      </c>
      <c r="B72" s="14" t="s">
        <v>100</v>
      </c>
      <c r="C72" s="19" t="s">
        <v>182</v>
      </c>
      <c r="D72" s="13"/>
      <c r="E72" s="13">
        <f>SUM(M72:T72)</f>
        <v>72</v>
      </c>
      <c r="F72" s="13"/>
      <c r="G72" s="13"/>
      <c r="H72" s="13"/>
      <c r="I72" s="41"/>
      <c r="J72" s="41">
        <f>SUM(M72:T72)</f>
        <v>72</v>
      </c>
      <c r="K72" s="41"/>
      <c r="L72" s="50"/>
      <c r="M72" s="94"/>
      <c r="N72" s="60"/>
      <c r="O72" s="94"/>
      <c r="P72" s="60"/>
      <c r="Q72" s="94"/>
      <c r="R72" s="60"/>
      <c r="S72" s="94"/>
      <c r="T72" s="57">
        <v>72</v>
      </c>
      <c r="V72" s="270"/>
      <c r="W72" s="270"/>
      <c r="X72" s="270"/>
    </row>
    <row r="73" spans="1:24" x14ac:dyDescent="0.25">
      <c r="A73" s="11" t="s">
        <v>274</v>
      </c>
      <c r="B73" s="14" t="s">
        <v>101</v>
      </c>
      <c r="C73" s="13" t="s">
        <v>182</v>
      </c>
      <c r="D73" s="13"/>
      <c r="E73" s="13">
        <f>SUM(M73:T73)</f>
        <v>108</v>
      </c>
      <c r="F73" s="13"/>
      <c r="G73" s="13"/>
      <c r="H73" s="13"/>
      <c r="I73" s="41"/>
      <c r="J73" s="41">
        <f>SUM(M73:T73)</f>
        <v>108</v>
      </c>
      <c r="K73" s="41"/>
      <c r="L73" s="50"/>
      <c r="M73" s="94"/>
      <c r="N73" s="60"/>
      <c r="O73" s="94"/>
      <c r="P73" s="60"/>
      <c r="Q73" s="94"/>
      <c r="R73" s="60"/>
      <c r="S73" s="94"/>
      <c r="T73" s="57">
        <v>108</v>
      </c>
      <c r="V73" s="270"/>
      <c r="W73" s="270"/>
      <c r="X73" s="270"/>
    </row>
    <row r="74" spans="1:24" x14ac:dyDescent="0.25">
      <c r="A74" s="11"/>
      <c r="B74" s="36" t="s">
        <v>247</v>
      </c>
      <c r="C74" s="13"/>
      <c r="D74" s="13" t="s">
        <v>248</v>
      </c>
      <c r="E74" s="13"/>
      <c r="F74" s="13"/>
      <c r="G74" s="13"/>
      <c r="H74" s="13"/>
      <c r="I74" s="41"/>
      <c r="J74" s="41"/>
      <c r="K74" s="211">
        <v>6</v>
      </c>
      <c r="L74" s="211">
        <v>6</v>
      </c>
      <c r="M74" s="94"/>
      <c r="N74" s="60"/>
      <c r="O74" s="94"/>
      <c r="P74" s="60"/>
      <c r="Q74" s="94"/>
      <c r="R74" s="60"/>
      <c r="S74" s="94"/>
      <c r="T74" s="54"/>
      <c r="V74" s="270"/>
      <c r="W74" s="270"/>
      <c r="X74" s="270"/>
    </row>
    <row r="75" spans="1:24" ht="48" x14ac:dyDescent="0.25">
      <c r="A75" s="37" t="s">
        <v>275</v>
      </c>
      <c r="B75" s="38" t="s">
        <v>276</v>
      </c>
      <c r="C75" s="122" t="s">
        <v>251</v>
      </c>
      <c r="D75" s="122" t="s">
        <v>149</v>
      </c>
      <c r="E75" s="39">
        <f>SUM(E76:E79)</f>
        <v>768</v>
      </c>
      <c r="F75" s="39">
        <f>SUM(F76:F79)</f>
        <v>36</v>
      </c>
      <c r="G75" s="39">
        <f t="shared" ref="G75:I75" si="22">SUM(G76:G79)</f>
        <v>192</v>
      </c>
      <c r="H75" s="39">
        <f t="shared" si="22"/>
        <v>114</v>
      </c>
      <c r="I75" s="96">
        <f t="shared" si="22"/>
        <v>78</v>
      </c>
      <c r="J75" s="96">
        <f>SUM(J78:J79)</f>
        <v>540</v>
      </c>
      <c r="K75" s="96">
        <v>6</v>
      </c>
      <c r="L75" s="96">
        <v>18</v>
      </c>
      <c r="M75" s="97">
        <f t="shared" ref="M75:T75" si="23">SUM(M76:M80)</f>
        <v>0</v>
      </c>
      <c r="N75" s="98">
        <f t="shared" si="23"/>
        <v>0</v>
      </c>
      <c r="O75" s="97">
        <f t="shared" si="23"/>
        <v>0</v>
      </c>
      <c r="P75" s="98">
        <f t="shared" si="23"/>
        <v>108</v>
      </c>
      <c r="Q75" s="97">
        <f t="shared" si="23"/>
        <v>158</v>
      </c>
      <c r="R75" s="98">
        <f t="shared" si="23"/>
        <v>214</v>
      </c>
      <c r="S75" s="97">
        <f t="shared" si="23"/>
        <v>288</v>
      </c>
      <c r="T75" s="98">
        <f t="shared" si="23"/>
        <v>0</v>
      </c>
      <c r="V75" s="270"/>
      <c r="W75" s="270"/>
      <c r="X75" s="270"/>
    </row>
    <row r="76" spans="1:24" ht="36" x14ac:dyDescent="0.25">
      <c r="A76" s="11" t="s">
        <v>277</v>
      </c>
      <c r="B76" s="14" t="s">
        <v>278</v>
      </c>
      <c r="C76" s="13"/>
      <c r="D76" s="436" t="s">
        <v>279</v>
      </c>
      <c r="E76" s="35">
        <f>SUM(F76+G76+K76+L76)</f>
        <v>38</v>
      </c>
      <c r="F76" s="13">
        <v>6</v>
      </c>
      <c r="G76" s="13">
        <v>32</v>
      </c>
      <c r="H76" s="13">
        <v>20</v>
      </c>
      <c r="I76" s="41">
        <v>12</v>
      </c>
      <c r="J76" s="41"/>
      <c r="K76" s="41"/>
      <c r="L76" s="50"/>
      <c r="M76" s="94"/>
      <c r="N76" s="60"/>
      <c r="O76" s="94"/>
      <c r="P76" s="102">
        <v>38</v>
      </c>
      <c r="Q76" s="94"/>
      <c r="R76" s="60"/>
      <c r="S76" s="94"/>
      <c r="T76" s="60"/>
      <c r="V76" s="270"/>
      <c r="W76" s="270"/>
      <c r="X76" s="270"/>
    </row>
    <row r="77" spans="1:24" ht="36" x14ac:dyDescent="0.25">
      <c r="A77" s="11" t="s">
        <v>280</v>
      </c>
      <c r="B77" s="14" t="s">
        <v>281</v>
      </c>
      <c r="C77" s="13"/>
      <c r="D77" s="437"/>
      <c r="E77" s="35">
        <f>SUM(F77+G77)</f>
        <v>190</v>
      </c>
      <c r="F77" s="13">
        <v>30</v>
      </c>
      <c r="G77" s="13">
        <v>160</v>
      </c>
      <c r="H77" s="13">
        <v>94</v>
      </c>
      <c r="I77" s="41">
        <v>66</v>
      </c>
      <c r="J77" s="41"/>
      <c r="K77" s="41">
        <v>6</v>
      </c>
      <c r="L77" s="50">
        <v>6</v>
      </c>
      <c r="M77" s="94"/>
      <c r="N77" s="60"/>
      <c r="O77" s="94"/>
      <c r="P77" s="102">
        <v>70</v>
      </c>
      <c r="Q77" s="95">
        <v>86</v>
      </c>
      <c r="R77" s="54">
        <v>34</v>
      </c>
      <c r="S77" s="94"/>
      <c r="T77" s="60"/>
      <c r="V77" s="511"/>
      <c r="W77" s="270"/>
      <c r="X77" s="270"/>
    </row>
    <row r="78" spans="1:24" x14ac:dyDescent="0.25">
      <c r="A78" s="11" t="s">
        <v>282</v>
      </c>
      <c r="B78" s="14" t="s">
        <v>100</v>
      </c>
      <c r="C78" s="12" t="s">
        <v>160</v>
      </c>
      <c r="D78" s="13"/>
      <c r="E78" s="13">
        <f>SUM(M78:T78)</f>
        <v>144</v>
      </c>
      <c r="F78" s="13"/>
      <c r="G78" s="13"/>
      <c r="H78" s="13"/>
      <c r="I78" s="41"/>
      <c r="J78" s="41">
        <f>SUM(M78:T78)</f>
        <v>144</v>
      </c>
      <c r="K78" s="41"/>
      <c r="L78" s="50"/>
      <c r="M78" s="59"/>
      <c r="N78" s="60"/>
      <c r="O78" s="94"/>
      <c r="P78" s="60"/>
      <c r="Q78" s="95">
        <v>72</v>
      </c>
      <c r="R78" s="57">
        <v>72</v>
      </c>
      <c r="S78" s="94"/>
      <c r="T78" s="60"/>
      <c r="V78" s="270"/>
      <c r="W78" s="270"/>
      <c r="X78" s="270"/>
    </row>
    <row r="79" spans="1:24" x14ac:dyDescent="0.25">
      <c r="A79" s="11" t="s">
        <v>283</v>
      </c>
      <c r="B79" s="14" t="s">
        <v>101</v>
      </c>
      <c r="C79" s="12" t="s">
        <v>160</v>
      </c>
      <c r="D79" s="13"/>
      <c r="E79" s="13">
        <f>SUM(M79:T79)</f>
        <v>396</v>
      </c>
      <c r="F79" s="13"/>
      <c r="G79" s="13"/>
      <c r="H79" s="13"/>
      <c r="I79" s="41"/>
      <c r="J79" s="41">
        <f>SUM(M79:T79)</f>
        <v>396</v>
      </c>
      <c r="K79" s="41"/>
      <c r="L79" s="50"/>
      <c r="M79" s="59"/>
      <c r="N79" s="60"/>
      <c r="O79" s="94"/>
      <c r="P79" s="60"/>
      <c r="Q79" s="59"/>
      <c r="R79" s="102">
        <v>108</v>
      </c>
      <c r="S79" s="103">
        <v>288</v>
      </c>
      <c r="T79" s="60"/>
      <c r="V79" s="270"/>
      <c r="W79" s="270"/>
      <c r="X79" s="270"/>
    </row>
    <row r="80" spans="1:24" x14ac:dyDescent="0.25">
      <c r="A80" s="11"/>
      <c r="B80" s="36" t="s">
        <v>247</v>
      </c>
      <c r="C80" s="13"/>
      <c r="D80" s="13" t="s">
        <v>248</v>
      </c>
      <c r="E80" s="13"/>
      <c r="F80" s="13"/>
      <c r="G80" s="13"/>
      <c r="H80" s="13"/>
      <c r="I80" s="41"/>
      <c r="J80" s="41"/>
      <c r="K80" s="211">
        <v>6</v>
      </c>
      <c r="L80" s="211">
        <v>6</v>
      </c>
      <c r="M80" s="59"/>
      <c r="N80" s="60"/>
      <c r="O80" s="94"/>
      <c r="P80" s="60"/>
      <c r="Q80" s="59"/>
      <c r="R80" s="60"/>
      <c r="S80" s="145"/>
      <c r="T80" s="60"/>
      <c r="V80" s="270"/>
      <c r="W80" s="270"/>
      <c r="X80" s="270"/>
    </row>
    <row r="81" spans="1:24" x14ac:dyDescent="0.25">
      <c r="A81" s="104"/>
      <c r="B81" s="105" t="s">
        <v>284</v>
      </c>
      <c r="C81" s="106" t="s">
        <v>335</v>
      </c>
      <c r="D81" s="106" t="s">
        <v>336</v>
      </c>
      <c r="E81" s="107">
        <v>5616</v>
      </c>
      <c r="F81" s="107">
        <f>SUM(F8+F33+F50)</f>
        <v>268</v>
      </c>
      <c r="G81" s="107">
        <f>SUM(G8+G33+G50)</f>
        <v>3620</v>
      </c>
      <c r="H81" s="107">
        <f>SUM(H8+H33+H50)</f>
        <v>1813</v>
      </c>
      <c r="I81" s="107">
        <f>SUM(I8+I33+I50)</f>
        <v>1272</v>
      </c>
      <c r="J81" s="107">
        <f>SUM(J8+J33+J50)</f>
        <v>1728</v>
      </c>
      <c r="K81" s="107"/>
      <c r="L81" s="107"/>
      <c r="M81" s="118">
        <f t="shared" ref="M81:T81" si="24">SUM(M8+M33+M50)</f>
        <v>612</v>
      </c>
      <c r="N81" s="119">
        <f t="shared" si="24"/>
        <v>828</v>
      </c>
      <c r="O81" s="120">
        <f t="shared" si="24"/>
        <v>612</v>
      </c>
      <c r="P81" s="119">
        <f t="shared" si="24"/>
        <v>756</v>
      </c>
      <c r="Q81" s="118">
        <f t="shared" si="24"/>
        <v>612</v>
      </c>
      <c r="R81" s="119">
        <f t="shared" si="24"/>
        <v>828</v>
      </c>
      <c r="S81" s="118">
        <f t="shared" si="24"/>
        <v>570</v>
      </c>
      <c r="T81" s="119">
        <f t="shared" si="24"/>
        <v>798</v>
      </c>
      <c r="V81" s="270"/>
      <c r="W81" s="270"/>
      <c r="X81" s="270"/>
    </row>
    <row r="82" spans="1:24" x14ac:dyDescent="0.25">
      <c r="A82" s="108" t="s">
        <v>287</v>
      </c>
      <c r="B82" s="108" t="s">
        <v>102</v>
      </c>
      <c r="C82" s="108"/>
      <c r="D82" s="108"/>
      <c r="E82" s="13">
        <v>216</v>
      </c>
      <c r="F82" s="13"/>
      <c r="G82" s="13"/>
      <c r="H82" s="13"/>
      <c r="I82" s="41"/>
      <c r="J82" s="41"/>
      <c r="K82" s="211">
        <v>120</v>
      </c>
      <c r="L82" s="211">
        <v>96</v>
      </c>
      <c r="M82" s="56"/>
      <c r="N82" s="101">
        <v>36</v>
      </c>
      <c r="O82" s="56"/>
      <c r="P82" s="101">
        <v>108</v>
      </c>
      <c r="Q82" s="56"/>
      <c r="R82" s="101">
        <v>36</v>
      </c>
      <c r="S82" s="56">
        <v>12</v>
      </c>
      <c r="T82" s="101">
        <v>24</v>
      </c>
      <c r="V82" s="270"/>
      <c r="W82" s="270"/>
      <c r="X82" s="270"/>
    </row>
    <row r="83" spans="1:24" x14ac:dyDescent="0.25">
      <c r="A83" s="108" t="s">
        <v>288</v>
      </c>
      <c r="B83" s="108" t="s">
        <v>103</v>
      </c>
      <c r="C83" s="108"/>
      <c r="D83" s="108"/>
      <c r="E83" s="13">
        <v>72</v>
      </c>
      <c r="F83" s="13"/>
      <c r="G83" s="13"/>
      <c r="H83" s="13"/>
      <c r="I83" s="41"/>
      <c r="J83" s="41"/>
      <c r="K83" s="41"/>
      <c r="L83" s="50"/>
      <c r="M83" s="56"/>
      <c r="N83" s="101"/>
      <c r="O83" s="56"/>
      <c r="P83" s="101"/>
      <c r="Q83" s="56"/>
      <c r="R83" s="101"/>
      <c r="S83" s="56"/>
      <c r="T83" s="101">
        <v>72</v>
      </c>
      <c r="V83" s="270"/>
      <c r="W83" s="270"/>
      <c r="X83" s="270"/>
    </row>
    <row r="84" spans="1:24" x14ac:dyDescent="0.25">
      <c r="A84" s="104"/>
      <c r="B84" s="105" t="s">
        <v>125</v>
      </c>
      <c r="C84" s="105"/>
      <c r="D84" s="105"/>
      <c r="E84" s="107">
        <f>SUM(E81:E83)</f>
        <v>5904</v>
      </c>
      <c r="F84" s="107"/>
      <c r="G84" s="107"/>
      <c r="H84" s="107"/>
      <c r="I84" s="121"/>
      <c r="J84" s="121"/>
      <c r="K84" s="121"/>
      <c r="L84" s="121"/>
      <c r="M84" s="118">
        <f t="shared" ref="M84:T84" si="25">SUM(M81:M83)</f>
        <v>612</v>
      </c>
      <c r="N84" s="119">
        <f t="shared" si="25"/>
        <v>864</v>
      </c>
      <c r="O84" s="118">
        <f t="shared" si="25"/>
        <v>612</v>
      </c>
      <c r="P84" s="119">
        <f t="shared" si="25"/>
        <v>864</v>
      </c>
      <c r="Q84" s="118">
        <f t="shared" si="25"/>
        <v>612</v>
      </c>
      <c r="R84" s="119">
        <f t="shared" si="25"/>
        <v>864</v>
      </c>
      <c r="S84" s="118">
        <f t="shared" si="25"/>
        <v>582</v>
      </c>
      <c r="T84" s="119">
        <f t="shared" si="25"/>
        <v>894</v>
      </c>
      <c r="V84" s="270"/>
      <c r="W84" s="270"/>
      <c r="X84" s="270"/>
    </row>
    <row r="85" spans="1:24" x14ac:dyDescent="0.25">
      <c r="A85" s="109"/>
      <c r="B85" s="486" t="s">
        <v>330</v>
      </c>
      <c r="C85" s="110"/>
      <c r="D85" s="110"/>
      <c r="E85" s="110"/>
      <c r="F85" s="111"/>
      <c r="G85" s="479" t="s">
        <v>290</v>
      </c>
      <c r="H85" s="453"/>
      <c r="I85" s="453"/>
      <c r="J85" s="453"/>
      <c r="K85" s="453"/>
      <c r="L85" s="454"/>
      <c r="M85" s="53">
        <v>612</v>
      </c>
      <c r="N85" s="102">
        <v>828</v>
      </c>
      <c r="O85" s="53">
        <v>612</v>
      </c>
      <c r="P85" s="102">
        <v>576</v>
      </c>
      <c r="Q85" s="53">
        <v>468</v>
      </c>
      <c r="R85" s="102">
        <v>288</v>
      </c>
      <c r="S85" s="53">
        <v>312</v>
      </c>
      <c r="T85" s="102">
        <v>192</v>
      </c>
      <c r="V85" s="270"/>
      <c r="W85" s="270"/>
      <c r="X85" s="270"/>
    </row>
    <row r="86" spans="1:24" x14ac:dyDescent="0.25">
      <c r="A86" s="109"/>
      <c r="B86" s="450"/>
      <c r="C86" s="110"/>
      <c r="D86" s="110"/>
      <c r="E86" s="110"/>
      <c r="F86" s="111"/>
      <c r="G86" s="479" t="s">
        <v>291</v>
      </c>
      <c r="H86" s="453"/>
      <c r="I86" s="453"/>
      <c r="J86" s="453"/>
      <c r="K86" s="453"/>
      <c r="L86" s="454"/>
      <c r="M86" s="53">
        <v>0</v>
      </c>
      <c r="N86" s="102">
        <v>0</v>
      </c>
      <c r="O86" s="95">
        <f>SUM(O54+O60+O66+O72+O78)</f>
        <v>0</v>
      </c>
      <c r="P86" s="102">
        <f t="shared" ref="P86:T86" si="26">SUM(P54+P60+P66+P72+P78)</f>
        <v>72</v>
      </c>
      <c r="Q86" s="95">
        <f t="shared" si="26"/>
        <v>144</v>
      </c>
      <c r="R86" s="102">
        <f t="shared" si="26"/>
        <v>144</v>
      </c>
      <c r="S86" s="95">
        <f t="shared" si="26"/>
        <v>0</v>
      </c>
      <c r="T86" s="102">
        <f t="shared" si="26"/>
        <v>180</v>
      </c>
      <c r="V86" s="270"/>
      <c r="W86" s="270"/>
      <c r="X86" s="270"/>
    </row>
    <row r="87" spans="1:24" x14ac:dyDescent="0.25">
      <c r="A87" s="109"/>
      <c r="B87" s="450"/>
      <c r="C87" s="110"/>
      <c r="D87" s="110"/>
      <c r="E87" s="110"/>
      <c r="F87" s="111"/>
      <c r="G87" s="458" t="s">
        <v>292</v>
      </c>
      <c r="H87" s="456"/>
      <c r="I87" s="456"/>
      <c r="J87" s="456"/>
      <c r="K87" s="456"/>
      <c r="L87" s="457"/>
      <c r="M87" s="53">
        <v>0</v>
      </c>
      <c r="N87" s="102">
        <v>0</v>
      </c>
      <c r="O87" s="95">
        <f>SUM(O55+O61+O67+O73+O79)</f>
        <v>0</v>
      </c>
      <c r="P87" s="102">
        <f t="shared" ref="P87:T87" si="27">SUM(P55+P61+P67+P73+P79)</f>
        <v>108</v>
      </c>
      <c r="Q87" s="95">
        <f t="shared" si="27"/>
        <v>0</v>
      </c>
      <c r="R87" s="102">
        <f t="shared" si="27"/>
        <v>396</v>
      </c>
      <c r="S87" s="95">
        <f t="shared" si="27"/>
        <v>288</v>
      </c>
      <c r="T87" s="102">
        <f t="shared" si="27"/>
        <v>396</v>
      </c>
      <c r="V87" s="270"/>
      <c r="W87" s="270"/>
      <c r="X87" s="270"/>
    </row>
    <row r="88" spans="1:24" x14ac:dyDescent="0.25">
      <c r="A88" s="109"/>
      <c r="B88" s="450"/>
      <c r="C88" s="110"/>
      <c r="D88" s="110"/>
      <c r="E88" s="110"/>
      <c r="F88" s="111"/>
      <c r="G88" s="112" t="s">
        <v>293</v>
      </c>
      <c r="H88" s="113"/>
      <c r="I88" s="113"/>
      <c r="J88" s="113"/>
      <c r="K88" s="113"/>
      <c r="L88" s="113"/>
      <c r="M88" s="53">
        <v>0</v>
      </c>
      <c r="N88" s="102">
        <v>2</v>
      </c>
      <c r="O88" s="53">
        <v>0</v>
      </c>
      <c r="P88" s="102">
        <v>6</v>
      </c>
      <c r="Q88" s="53">
        <v>0</v>
      </c>
      <c r="R88" s="102">
        <v>3</v>
      </c>
      <c r="S88" s="53">
        <v>1</v>
      </c>
      <c r="T88" s="102">
        <v>2</v>
      </c>
      <c r="V88" s="270"/>
      <c r="W88" s="270"/>
      <c r="X88" s="270"/>
    </row>
    <row r="89" spans="1:24" x14ac:dyDescent="0.25">
      <c r="A89" s="109"/>
      <c r="B89" s="450"/>
      <c r="C89" s="110"/>
      <c r="D89" s="110"/>
      <c r="E89" s="110"/>
      <c r="F89" s="111"/>
      <c r="G89" s="458" t="s">
        <v>294</v>
      </c>
      <c r="H89" s="456"/>
      <c r="I89" s="456"/>
      <c r="J89" s="456"/>
      <c r="K89" s="456"/>
      <c r="L89" s="457"/>
      <c r="M89" s="53">
        <v>1</v>
      </c>
      <c r="N89" s="102">
        <v>8</v>
      </c>
      <c r="O89" s="53">
        <v>1</v>
      </c>
      <c r="P89" s="102">
        <v>9</v>
      </c>
      <c r="Q89" s="53">
        <v>2</v>
      </c>
      <c r="R89" s="102">
        <v>7</v>
      </c>
      <c r="S89" s="53">
        <v>2</v>
      </c>
      <c r="T89" s="102">
        <v>8</v>
      </c>
      <c r="V89" s="270"/>
      <c r="W89" s="270"/>
      <c r="X89" s="270"/>
    </row>
    <row r="90" spans="1:24" x14ac:dyDescent="0.25">
      <c r="A90" s="109"/>
      <c r="B90" s="450"/>
      <c r="C90" s="109"/>
      <c r="D90" s="109"/>
      <c r="E90" s="109"/>
      <c r="F90" s="111"/>
      <c r="G90" s="112" t="s">
        <v>295</v>
      </c>
      <c r="H90" s="113"/>
      <c r="I90" s="113"/>
      <c r="J90" s="113"/>
      <c r="K90" s="113"/>
      <c r="L90" s="113"/>
      <c r="M90" s="53">
        <v>0</v>
      </c>
      <c r="N90" s="102">
        <v>0</v>
      </c>
      <c r="O90" s="53">
        <v>0</v>
      </c>
      <c r="P90" s="102">
        <v>0</v>
      </c>
      <c r="Q90" s="53">
        <v>0</v>
      </c>
      <c r="R90" s="102">
        <v>0</v>
      </c>
      <c r="S90" s="53">
        <v>0</v>
      </c>
      <c r="T90" s="102">
        <v>0</v>
      </c>
      <c r="V90" s="270"/>
      <c r="W90" s="270"/>
      <c r="X90" s="270"/>
    </row>
    <row r="91" spans="1:24" x14ac:dyDescent="0.25">
      <c r="A91" s="114"/>
      <c r="B91" s="451"/>
      <c r="C91" s="114"/>
      <c r="D91" s="114"/>
      <c r="E91" s="114"/>
      <c r="F91" s="114"/>
      <c r="G91" s="115" t="s">
        <v>181</v>
      </c>
      <c r="H91" s="116"/>
      <c r="I91" s="116"/>
      <c r="J91" s="116"/>
      <c r="K91" s="116"/>
      <c r="L91" s="116"/>
      <c r="M91" s="141">
        <v>0</v>
      </c>
      <c r="N91" s="142">
        <v>0</v>
      </c>
      <c r="O91" s="141">
        <v>0</v>
      </c>
      <c r="P91" s="142">
        <v>1</v>
      </c>
      <c r="Q91" s="141">
        <v>0</v>
      </c>
      <c r="R91" s="142">
        <v>0</v>
      </c>
      <c r="S91" s="141">
        <v>0</v>
      </c>
      <c r="T91" s="142">
        <v>0</v>
      </c>
    </row>
    <row r="93" spans="1:24" x14ac:dyDescent="0.25">
      <c r="B93" s="117" t="s">
        <v>296</v>
      </c>
    </row>
  </sheetData>
  <mergeCells count="36">
    <mergeCell ref="G87:L87"/>
    <mergeCell ref="G89:L89"/>
    <mergeCell ref="A2:A7"/>
    <mergeCell ref="B2:B7"/>
    <mergeCell ref="B85:B91"/>
    <mergeCell ref="C3:C7"/>
    <mergeCell ref="D3:D7"/>
    <mergeCell ref="D58:D59"/>
    <mergeCell ref="D76:D77"/>
    <mergeCell ref="E3:E7"/>
    <mergeCell ref="F3:F7"/>
    <mergeCell ref="G4:G7"/>
    <mergeCell ref="H5:H7"/>
    <mergeCell ref="I5:I7"/>
    <mergeCell ref="J4:J7"/>
    <mergeCell ref="K4:K7"/>
    <mergeCell ref="M6:T6"/>
    <mergeCell ref="A18:B18"/>
    <mergeCell ref="A29:B29"/>
    <mergeCell ref="G85:L85"/>
    <mergeCell ref="G86:L86"/>
    <mergeCell ref="L4:L7"/>
    <mergeCell ref="H4:I4"/>
    <mergeCell ref="M4:N4"/>
    <mergeCell ref="O4:P4"/>
    <mergeCell ref="Q4:R4"/>
    <mergeCell ref="S4:T4"/>
    <mergeCell ref="A1:T1"/>
    <mergeCell ref="C2:D2"/>
    <mergeCell ref="E2:L2"/>
    <mergeCell ref="M2:T2"/>
    <mergeCell ref="G3:L3"/>
    <mergeCell ref="M3:N3"/>
    <mergeCell ref="O3:P3"/>
    <mergeCell ref="Q3:R3"/>
    <mergeCell ref="S3:T3"/>
  </mergeCells>
  <pageMargins left="0.196850393700787" right="0.196850393700787" top="0.74803149606299202" bottom="0.74803149606299202" header="0.31496062992126" footer="0.31496062992126"/>
  <pageSetup paperSize="9" scale="70" orientation="landscape" horizontalDpi="180" verticalDpi="18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X23" sqref="X23"/>
    </sheetView>
  </sheetViews>
  <sheetFormatPr defaultColWidth="9" defaultRowHeight="15" x14ac:dyDescent="0.25"/>
  <sheetData>
    <row r="1" spans="1:14" ht="18.75" x14ac:dyDescent="0.3">
      <c r="A1" s="487" t="s">
        <v>338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14" ht="15.75" x14ac:dyDescent="0.25">
      <c r="A2" s="1" t="s">
        <v>339</v>
      </c>
      <c r="B2" s="488" t="s">
        <v>340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90"/>
    </row>
    <row r="3" spans="1:14" ht="15.75" x14ac:dyDescent="0.25">
      <c r="A3" s="2"/>
      <c r="B3" s="491" t="s">
        <v>341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3"/>
    </row>
    <row r="4" spans="1:14" ht="15.75" x14ac:dyDescent="0.25">
      <c r="A4" s="1">
        <v>1</v>
      </c>
      <c r="B4" s="494" t="s">
        <v>342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6"/>
    </row>
    <row r="5" spans="1:14" ht="15.75" x14ac:dyDescent="0.25">
      <c r="A5" s="1">
        <v>2</v>
      </c>
      <c r="B5" s="494" t="s">
        <v>303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6"/>
    </row>
    <row r="6" spans="1:14" ht="15.75" x14ac:dyDescent="0.25">
      <c r="A6" s="1">
        <v>3</v>
      </c>
      <c r="B6" s="497" t="s">
        <v>170</v>
      </c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9"/>
    </row>
    <row r="7" spans="1:14" ht="15.75" x14ac:dyDescent="0.25">
      <c r="A7" s="1">
        <v>4</v>
      </c>
      <c r="B7" s="494" t="s">
        <v>162</v>
      </c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6"/>
    </row>
    <row r="8" spans="1:14" ht="15.75" x14ac:dyDescent="0.25">
      <c r="A8" s="1">
        <v>5</v>
      </c>
      <c r="B8" s="494" t="s">
        <v>343</v>
      </c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6"/>
    </row>
    <row r="9" spans="1:14" ht="15.75" x14ac:dyDescent="0.25">
      <c r="A9" s="1">
        <v>6</v>
      </c>
      <c r="B9" s="494" t="s">
        <v>344</v>
      </c>
      <c r="C9" s="495"/>
      <c r="D9" s="495"/>
      <c r="E9" s="495"/>
      <c r="F9" s="495"/>
      <c r="G9" s="495"/>
      <c r="H9" s="495"/>
      <c r="I9" s="495"/>
      <c r="J9" s="495"/>
      <c r="K9" s="495"/>
      <c r="L9" s="495"/>
      <c r="M9" s="496"/>
    </row>
    <row r="10" spans="1:14" ht="15.75" x14ac:dyDescent="0.25">
      <c r="A10" s="1">
        <v>7</v>
      </c>
      <c r="B10" s="494" t="s">
        <v>345</v>
      </c>
      <c r="C10" s="495"/>
      <c r="D10" s="495"/>
      <c r="E10" s="495"/>
      <c r="F10" s="495"/>
      <c r="G10" s="495"/>
      <c r="H10" s="495"/>
      <c r="I10" s="495"/>
      <c r="J10" s="495"/>
      <c r="K10" s="495"/>
      <c r="L10" s="495"/>
      <c r="M10" s="496"/>
    </row>
    <row r="11" spans="1:14" ht="15.75" x14ac:dyDescent="0.25">
      <c r="A11" s="1">
        <v>8</v>
      </c>
      <c r="B11" s="494" t="s">
        <v>346</v>
      </c>
      <c r="C11" s="495"/>
      <c r="D11" s="495"/>
      <c r="E11" s="495"/>
      <c r="F11" s="495"/>
      <c r="G11" s="495"/>
      <c r="H11" s="495"/>
      <c r="I11" s="495"/>
      <c r="J11" s="495"/>
      <c r="K11" s="495"/>
      <c r="L11" s="495"/>
      <c r="M11" s="496"/>
    </row>
    <row r="12" spans="1:14" ht="15.75" x14ac:dyDescent="0.25">
      <c r="A12" s="1">
        <v>9</v>
      </c>
      <c r="B12" s="494" t="s">
        <v>347</v>
      </c>
      <c r="C12" s="495"/>
      <c r="D12" s="495"/>
      <c r="E12" s="495"/>
      <c r="F12" s="495"/>
      <c r="G12" s="495"/>
      <c r="H12" s="495"/>
      <c r="I12" s="495"/>
      <c r="J12" s="495"/>
      <c r="K12" s="495"/>
      <c r="L12" s="495"/>
      <c r="M12" s="496"/>
    </row>
    <row r="13" spans="1:14" ht="15.75" x14ac:dyDescent="0.25">
      <c r="A13" s="1">
        <v>10</v>
      </c>
      <c r="B13" s="494" t="s">
        <v>348</v>
      </c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6"/>
    </row>
    <row r="14" spans="1:14" ht="15.75" x14ac:dyDescent="0.25">
      <c r="A14" s="1">
        <v>11</v>
      </c>
      <c r="B14" s="494" t="s">
        <v>206</v>
      </c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6"/>
    </row>
    <row r="15" spans="1:14" ht="15.75" x14ac:dyDescent="0.25">
      <c r="A15" s="1">
        <v>12</v>
      </c>
      <c r="B15" s="494" t="s">
        <v>349</v>
      </c>
      <c r="C15" s="495"/>
      <c r="D15" s="495"/>
      <c r="E15" s="495"/>
      <c r="F15" s="495"/>
      <c r="G15" s="495"/>
      <c r="H15" s="495"/>
      <c r="I15" s="495"/>
      <c r="J15" s="495"/>
      <c r="K15" s="495"/>
      <c r="L15" s="495"/>
      <c r="M15" s="496"/>
    </row>
    <row r="16" spans="1:14" ht="15.75" x14ac:dyDescent="0.25">
      <c r="A16" s="1"/>
      <c r="B16" s="500" t="s">
        <v>350</v>
      </c>
      <c r="C16" s="501"/>
      <c r="D16" s="501"/>
      <c r="E16" s="501"/>
      <c r="F16" s="501"/>
      <c r="G16" s="501"/>
      <c r="H16" s="501"/>
      <c r="I16" s="501"/>
      <c r="J16" s="501"/>
      <c r="K16" s="501"/>
      <c r="L16" s="501"/>
      <c r="M16" s="502"/>
    </row>
    <row r="17" spans="1:13" ht="30" customHeight="1" x14ac:dyDescent="0.25">
      <c r="A17" s="1">
        <v>13</v>
      </c>
      <c r="B17" s="503" t="s">
        <v>351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5"/>
    </row>
    <row r="18" spans="1:13" ht="15.75" x14ac:dyDescent="0.25">
      <c r="A18" s="1">
        <v>14</v>
      </c>
      <c r="B18" s="494" t="s">
        <v>352</v>
      </c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6"/>
    </row>
    <row r="19" spans="1:13" ht="15.75" x14ac:dyDescent="0.25">
      <c r="A19" s="1"/>
      <c r="B19" s="500" t="s">
        <v>353</v>
      </c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2"/>
    </row>
    <row r="20" spans="1:13" ht="15.75" x14ac:dyDescent="0.25">
      <c r="A20" s="1">
        <v>15</v>
      </c>
      <c r="B20" s="494" t="s">
        <v>354</v>
      </c>
      <c r="C20" s="495"/>
      <c r="D20" s="495"/>
      <c r="E20" s="495"/>
      <c r="F20" s="495"/>
      <c r="G20" s="495"/>
      <c r="H20" s="495"/>
      <c r="I20" s="495"/>
      <c r="J20" s="495"/>
      <c r="K20" s="495"/>
      <c r="L20" s="495"/>
      <c r="M20" s="496"/>
    </row>
    <row r="21" spans="1:13" ht="15.75" x14ac:dyDescent="0.25">
      <c r="A21" s="1">
        <v>16</v>
      </c>
      <c r="B21" s="494" t="s">
        <v>355</v>
      </c>
      <c r="C21" s="495"/>
      <c r="D21" s="495"/>
      <c r="E21" s="495"/>
      <c r="F21" s="495"/>
      <c r="G21" s="495"/>
      <c r="H21" s="495"/>
      <c r="I21" s="495"/>
      <c r="J21" s="495"/>
      <c r="K21" s="495"/>
      <c r="L21" s="495"/>
      <c r="M21" s="496"/>
    </row>
    <row r="22" spans="1:13" ht="15.75" x14ac:dyDescent="0.25">
      <c r="A22" s="1">
        <v>17</v>
      </c>
      <c r="B22" s="494" t="s">
        <v>356</v>
      </c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496"/>
    </row>
    <row r="23" spans="1:13" ht="15.75" x14ac:dyDescent="0.25">
      <c r="A23" s="1"/>
      <c r="B23" s="491" t="s">
        <v>357</v>
      </c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3"/>
    </row>
    <row r="24" spans="1:13" ht="15.75" x14ac:dyDescent="0.25">
      <c r="A24" s="1">
        <v>18</v>
      </c>
      <c r="B24" s="497" t="s">
        <v>358</v>
      </c>
      <c r="C24" s="498"/>
      <c r="D24" s="498"/>
      <c r="E24" s="498"/>
      <c r="F24" s="498"/>
      <c r="G24" s="498"/>
      <c r="H24" s="498"/>
      <c r="I24" s="498"/>
      <c r="J24" s="498"/>
      <c r="K24" s="498"/>
      <c r="L24" s="498"/>
      <c r="M24" s="499"/>
    </row>
    <row r="25" spans="1:13" ht="15.75" x14ac:dyDescent="0.25">
      <c r="A25" s="1">
        <v>19</v>
      </c>
      <c r="B25" s="506" t="s">
        <v>359</v>
      </c>
      <c r="C25" s="507"/>
      <c r="D25" s="507"/>
      <c r="E25" s="507"/>
      <c r="F25" s="507"/>
      <c r="G25" s="507"/>
      <c r="H25" s="507"/>
      <c r="I25" s="507"/>
      <c r="J25" s="507"/>
      <c r="K25" s="507"/>
      <c r="L25" s="507"/>
      <c r="M25" s="508"/>
    </row>
  </sheetData>
  <mergeCells count="25">
    <mergeCell ref="B21:M21"/>
    <mergeCell ref="B22:M22"/>
    <mergeCell ref="B23:M23"/>
    <mergeCell ref="B24:M24"/>
    <mergeCell ref="B25:M25"/>
    <mergeCell ref="B16:M16"/>
    <mergeCell ref="B17:M17"/>
    <mergeCell ref="B18:M18"/>
    <mergeCell ref="B19:M19"/>
    <mergeCell ref="B20:M20"/>
    <mergeCell ref="B11:M11"/>
    <mergeCell ref="B12:M12"/>
    <mergeCell ref="B13:M13"/>
    <mergeCell ref="B14:M14"/>
    <mergeCell ref="B15:M15"/>
    <mergeCell ref="B6:M6"/>
    <mergeCell ref="B7:M7"/>
    <mergeCell ref="B8:M8"/>
    <mergeCell ref="B9:M9"/>
    <mergeCell ref="B10:M10"/>
    <mergeCell ref="A1:N1"/>
    <mergeCell ref="B2:M2"/>
    <mergeCell ref="B3:M3"/>
    <mergeCell ref="B4:M4"/>
    <mergeCell ref="B5:M5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пояснительная записка</vt:lpstr>
      <vt:lpstr>сводные данные</vt:lpstr>
      <vt:lpstr>титульный лист</vt:lpstr>
      <vt:lpstr>2024-2027</vt:lpstr>
      <vt:lpstr>2023-2027</vt:lpstr>
      <vt:lpstr>2022-2026</vt:lpstr>
      <vt:lpstr>2021-2025</vt:lpstr>
      <vt:lpstr>кабинеты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2023-12-06T12:07:00Z</cp:lastPrinted>
  <dcterms:created xsi:type="dcterms:W3CDTF">2006-09-28T05:33:00Z</dcterms:created>
  <dcterms:modified xsi:type="dcterms:W3CDTF">2024-12-26T11:38:05Z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4F13C750B1DE4F77B0119962C6F9E615</vt:lpwstr>
  </property>
  <property fmtid="{D5CDD505-2E9C-101B-9397-08002B2CF9AE}" pid="3" name="KSOProductBuildVer">
    <vt:lpwstr>1049-11.2.0.11537</vt:lpwstr>
  </property>
</Properties>
</file>