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Учебная часть\Обучающиеся\Учебный план\"/>
    </mc:Choice>
  </mc:AlternateContent>
  <bookViews>
    <workbookView xWindow="0" yWindow="0" windowWidth="24000" windowHeight="9630" firstSheet="1" activeTab="1"/>
  </bookViews>
  <sheets>
    <sheet name="титульный лист" sheetId="1" r:id="rId1"/>
    <sheet name="сводные данные" sheetId="2" r:id="rId2"/>
    <sheet name="2024-2026 гр.10+16" sheetId="10" r:id="rId3"/>
    <sheet name="2023-2026 гр.14" sheetId="13" r:id="rId4"/>
    <sheet name="2022-2025 гр.9" sheetId="3" r:id="rId5"/>
    <sheet name="пояснительная записка" sheetId="7" r:id="rId6"/>
    <sheet name="кабинеты" sheetId="8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0" l="1"/>
  <c r="E30" i="10"/>
  <c r="E29" i="10"/>
  <c r="F24" i="10"/>
  <c r="F56" i="13"/>
  <c r="E24" i="10" l="1"/>
  <c r="G40" i="13"/>
  <c r="G45" i="13"/>
  <c r="G50" i="13"/>
  <c r="G39" i="13" l="1"/>
  <c r="G17" i="10"/>
  <c r="G12" i="10" l="1"/>
  <c r="N56" i="10" l="1"/>
  <c r="I60" i="3"/>
  <c r="J60" i="3"/>
  <c r="N34" i="10"/>
  <c r="I56" i="3"/>
  <c r="P44" i="10"/>
  <c r="O44" i="10"/>
  <c r="P34" i="10"/>
  <c r="P39" i="10"/>
  <c r="O34" i="10"/>
  <c r="O39" i="10"/>
  <c r="P9" i="10"/>
  <c r="P8" i="10" s="1"/>
  <c r="O9" i="10"/>
  <c r="O8" i="10" s="1"/>
  <c r="N9" i="10"/>
  <c r="N8" i="10" s="1"/>
  <c r="M9" i="10"/>
  <c r="M8" i="10" s="1"/>
  <c r="M24" i="10"/>
  <c r="I33" i="3"/>
  <c r="I8" i="3"/>
  <c r="L34" i="10"/>
  <c r="G24" i="10"/>
  <c r="G8" i="3"/>
  <c r="G56" i="3" s="1"/>
  <c r="E8" i="3"/>
  <c r="M54" i="10" l="1"/>
  <c r="O33" i="10"/>
  <c r="O32" i="10" s="1"/>
  <c r="P33" i="10"/>
  <c r="P32" i="10" s="1"/>
  <c r="E25" i="10"/>
  <c r="E20" i="10" l="1"/>
  <c r="R62" i="13" l="1"/>
  <c r="Q62" i="13"/>
  <c r="P62" i="13"/>
  <c r="O62" i="13"/>
  <c r="N62" i="13"/>
  <c r="M62" i="13"/>
  <c r="R61" i="13"/>
  <c r="Q61" i="13"/>
  <c r="P61" i="13"/>
  <c r="O61" i="13"/>
  <c r="N61" i="13"/>
  <c r="M61" i="13"/>
  <c r="D56" i="13"/>
  <c r="C56" i="13"/>
  <c r="E55" i="13"/>
  <c r="E53" i="13"/>
  <c r="E51" i="13"/>
  <c r="R50" i="13"/>
  <c r="Q50" i="13"/>
  <c r="P50" i="13"/>
  <c r="O50" i="13"/>
  <c r="N50" i="13"/>
  <c r="M50" i="13"/>
  <c r="L50" i="13"/>
  <c r="K50" i="13"/>
  <c r="J50" i="13"/>
  <c r="I50" i="13"/>
  <c r="H50" i="13"/>
  <c r="F50" i="13"/>
  <c r="F39" i="13" s="1"/>
  <c r="F38" i="13" s="1"/>
  <c r="E50" i="13"/>
  <c r="E48" i="13"/>
  <c r="E47" i="13"/>
  <c r="E46" i="13"/>
  <c r="R45" i="13"/>
  <c r="Q45" i="13"/>
  <c r="P45" i="13"/>
  <c r="O45" i="13"/>
  <c r="O39" i="13" s="1"/>
  <c r="O38" i="13" s="1"/>
  <c r="N45" i="13"/>
  <c r="M45" i="13"/>
  <c r="L45" i="13"/>
  <c r="K45" i="13"/>
  <c r="J45" i="13"/>
  <c r="I45" i="13"/>
  <c r="H45" i="13"/>
  <c r="F45" i="13"/>
  <c r="E45" i="13"/>
  <c r="E43" i="13"/>
  <c r="E42" i="13"/>
  <c r="E41" i="13"/>
  <c r="E40" i="13" s="1"/>
  <c r="E39" i="13" s="1"/>
  <c r="E38" i="13" s="1"/>
  <c r="R40" i="13"/>
  <c r="R39" i="13" s="1"/>
  <c r="R38" i="13" s="1"/>
  <c r="Q40" i="13"/>
  <c r="Q39" i="13" s="1"/>
  <c r="Q38" i="13" s="1"/>
  <c r="P40" i="13"/>
  <c r="P39" i="13" s="1"/>
  <c r="P38" i="13" s="1"/>
  <c r="O40" i="13"/>
  <c r="N40" i="13"/>
  <c r="M40" i="13"/>
  <c r="L40" i="13"/>
  <c r="K40" i="13"/>
  <c r="J40" i="13"/>
  <c r="I40" i="13"/>
  <c r="I39" i="13" s="1"/>
  <c r="I38" i="13" s="1"/>
  <c r="H40" i="13"/>
  <c r="H39" i="13" s="1"/>
  <c r="H38" i="13" s="1"/>
  <c r="F40" i="13"/>
  <c r="N39" i="13"/>
  <c r="N38" i="13" s="1"/>
  <c r="M39" i="13"/>
  <c r="M38" i="13" s="1"/>
  <c r="E37" i="13"/>
  <c r="E36" i="13"/>
  <c r="E35" i="13"/>
  <c r="E34" i="13"/>
  <c r="E33" i="13"/>
  <c r="E32" i="13"/>
  <c r="E31" i="13"/>
  <c r="E30" i="13" s="1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29" i="13"/>
  <c r="G28" i="13"/>
  <c r="E28" i="13" s="1"/>
  <c r="E27" i="13" s="1"/>
  <c r="R27" i="13"/>
  <c r="Q27" i="13"/>
  <c r="P27" i="13"/>
  <c r="O27" i="13"/>
  <c r="N27" i="13"/>
  <c r="M27" i="13"/>
  <c r="L27" i="13"/>
  <c r="K27" i="13"/>
  <c r="J27" i="13"/>
  <c r="H27" i="13"/>
  <c r="F27" i="13"/>
  <c r="F8" i="13" s="1"/>
  <c r="G26" i="13"/>
  <c r="G24" i="13" s="1"/>
  <c r="E26" i="13"/>
  <c r="E24" i="13" s="1"/>
  <c r="R24" i="13"/>
  <c r="Q24" i="13"/>
  <c r="P24" i="13"/>
  <c r="O24" i="13"/>
  <c r="N24" i="13"/>
  <c r="N8" i="13" s="1"/>
  <c r="M24" i="13"/>
  <c r="L24" i="13"/>
  <c r="K24" i="13"/>
  <c r="J24" i="13"/>
  <c r="H24" i="13"/>
  <c r="F24" i="13"/>
  <c r="G23" i="13"/>
  <c r="E23" i="13"/>
  <c r="G22" i="13"/>
  <c r="E22" i="13" s="1"/>
  <c r="G21" i="13"/>
  <c r="E21" i="13"/>
  <c r="G19" i="13"/>
  <c r="E19" i="13"/>
  <c r="G18" i="13"/>
  <c r="E18" i="13"/>
  <c r="G17" i="13"/>
  <c r="E17" i="13" s="1"/>
  <c r="G16" i="13"/>
  <c r="E16" i="13"/>
  <c r="G15" i="13"/>
  <c r="E15" i="13"/>
  <c r="G14" i="13"/>
  <c r="E14" i="13"/>
  <c r="G13" i="13"/>
  <c r="E13" i="13" s="1"/>
  <c r="G12" i="13"/>
  <c r="E12" i="13"/>
  <c r="G11" i="13"/>
  <c r="E11" i="13"/>
  <c r="G10" i="13"/>
  <c r="E10" i="13"/>
  <c r="R9" i="13"/>
  <c r="R8" i="13" s="1"/>
  <c r="Q9" i="13"/>
  <c r="P9" i="13"/>
  <c r="P8" i="13" s="1"/>
  <c r="P60" i="13" s="1"/>
  <c r="O9" i="13"/>
  <c r="N9" i="13"/>
  <c r="M9" i="13"/>
  <c r="M8" i="13" s="1"/>
  <c r="L9" i="13"/>
  <c r="L57" i="13" s="1"/>
  <c r="K9" i="13"/>
  <c r="K57" i="13" s="1"/>
  <c r="J9" i="13"/>
  <c r="J57" i="13" s="1"/>
  <c r="I9" i="13"/>
  <c r="H9" i="13"/>
  <c r="F9" i="13"/>
  <c r="Q8" i="13"/>
  <c r="Q60" i="13" s="1"/>
  <c r="O8" i="13"/>
  <c r="O60" i="13" s="1"/>
  <c r="I8" i="13"/>
  <c r="H8" i="13"/>
  <c r="K34" i="10"/>
  <c r="K39" i="10"/>
  <c r="K44" i="10"/>
  <c r="L44" i="10"/>
  <c r="J44" i="10"/>
  <c r="L39" i="10"/>
  <c r="L32" i="10" s="1"/>
  <c r="J39" i="10"/>
  <c r="J34" i="10"/>
  <c r="O56" i="13" l="1"/>
  <c r="O59" i="13" s="1"/>
  <c r="E9" i="13"/>
  <c r="E8" i="13" s="1"/>
  <c r="E56" i="13" s="1"/>
  <c r="E59" i="13" s="1"/>
  <c r="M60" i="13"/>
  <c r="M56" i="13"/>
  <c r="M59" i="13" s="1"/>
  <c r="N60" i="13"/>
  <c r="N56" i="13"/>
  <c r="N59" i="13" s="1"/>
  <c r="H56" i="13"/>
  <c r="R60" i="13"/>
  <c r="R56" i="13"/>
  <c r="R59" i="13" s="1"/>
  <c r="P56" i="13"/>
  <c r="P59" i="13" s="1"/>
  <c r="J8" i="13"/>
  <c r="Q56" i="13"/>
  <c r="Q59" i="13" s="1"/>
  <c r="K8" i="13"/>
  <c r="L8" i="13"/>
  <c r="G27" i="13"/>
  <c r="G9" i="13"/>
  <c r="G8" i="13" s="1"/>
  <c r="D50" i="10" l="1"/>
  <c r="I44" i="10"/>
  <c r="I39" i="10"/>
  <c r="I34" i="10"/>
  <c r="F41" i="3"/>
  <c r="F42" i="3"/>
  <c r="I24" i="10"/>
  <c r="I9" i="10"/>
  <c r="J9" i="10"/>
  <c r="K9" i="10"/>
  <c r="L9" i="10"/>
  <c r="L24" i="10"/>
  <c r="J24" i="10"/>
  <c r="K24" i="10"/>
  <c r="L8" i="10" l="1"/>
  <c r="K8" i="10"/>
  <c r="J8" i="10"/>
  <c r="I33" i="10"/>
  <c r="I32" i="10" s="1"/>
  <c r="I8" i="10" s="1"/>
  <c r="A35" i="7" l="1"/>
  <c r="N62" i="3"/>
  <c r="M62" i="3"/>
  <c r="L62" i="3"/>
  <c r="K62" i="3"/>
  <c r="J62" i="3"/>
  <c r="I62" i="3"/>
  <c r="N61" i="3"/>
  <c r="M61" i="3"/>
  <c r="L61" i="3"/>
  <c r="K61" i="3"/>
  <c r="J61" i="3"/>
  <c r="I61" i="3"/>
  <c r="L60" i="3"/>
  <c r="K60" i="3"/>
  <c r="L59" i="3"/>
  <c r="K59" i="3"/>
  <c r="J59" i="3"/>
  <c r="I59" i="3"/>
  <c r="L56" i="3"/>
  <c r="K56" i="3"/>
  <c r="J56" i="3"/>
  <c r="H56" i="3"/>
  <c r="F56" i="3"/>
  <c r="D56" i="3"/>
  <c r="C56" i="3"/>
  <c r="E55" i="3"/>
  <c r="E54" i="3"/>
  <c r="E53" i="3"/>
  <c r="E52" i="3"/>
  <c r="N51" i="3"/>
  <c r="M51" i="3"/>
  <c r="L51" i="3"/>
  <c r="K51" i="3"/>
  <c r="J51" i="3"/>
  <c r="I51" i="3"/>
  <c r="H51" i="3"/>
  <c r="G51" i="3"/>
  <c r="F51" i="3"/>
  <c r="E51" i="3"/>
  <c r="E50" i="3"/>
  <c r="E49" i="3"/>
  <c r="E48" i="3"/>
  <c r="N47" i="3"/>
  <c r="M47" i="3"/>
  <c r="L47" i="3"/>
  <c r="K47" i="3"/>
  <c r="J47" i="3"/>
  <c r="I47" i="3"/>
  <c r="H47" i="3"/>
  <c r="G47" i="3"/>
  <c r="F47" i="3"/>
  <c r="E47" i="3"/>
  <c r="E46" i="3"/>
  <c r="E45" i="3"/>
  <c r="E44" i="3"/>
  <c r="N43" i="3"/>
  <c r="M43" i="3"/>
  <c r="L43" i="3"/>
  <c r="K43" i="3"/>
  <c r="J43" i="3"/>
  <c r="I43" i="3"/>
  <c r="H43" i="3"/>
  <c r="G43" i="3"/>
  <c r="F43" i="3"/>
  <c r="E43" i="3"/>
  <c r="N42" i="3"/>
  <c r="N41" i="3" s="1"/>
  <c r="M42" i="3"/>
  <c r="M41" i="3" s="1"/>
  <c r="L42" i="3"/>
  <c r="K42" i="3"/>
  <c r="J42" i="3"/>
  <c r="I42" i="3"/>
  <c r="H42" i="3"/>
  <c r="G42" i="3"/>
  <c r="E42" i="3"/>
  <c r="E41" i="3" s="1"/>
  <c r="E56" i="3" s="1"/>
  <c r="E59" i="3" s="1"/>
  <c r="L41" i="3"/>
  <c r="K41" i="3"/>
  <c r="J41" i="3"/>
  <c r="I41" i="3"/>
  <c r="H41" i="3"/>
  <c r="G41" i="3"/>
  <c r="E40" i="3"/>
  <c r="E39" i="3"/>
  <c r="E38" i="3"/>
  <c r="E37" i="3"/>
  <c r="E36" i="3"/>
  <c r="E35" i="3"/>
  <c r="E34" i="3"/>
  <c r="N33" i="3"/>
  <c r="N60" i="3" s="1"/>
  <c r="M33" i="3"/>
  <c r="M60" i="3" s="1"/>
  <c r="L33" i="3"/>
  <c r="K33" i="3"/>
  <c r="J33" i="3"/>
  <c r="H33" i="3"/>
  <c r="G33" i="3"/>
  <c r="F33" i="3"/>
  <c r="E33" i="3"/>
  <c r="E32" i="3"/>
  <c r="G31" i="3"/>
  <c r="E31" i="3"/>
  <c r="G30" i="3"/>
  <c r="E30" i="3"/>
  <c r="N29" i="3"/>
  <c r="M29" i="3"/>
  <c r="L29" i="3"/>
  <c r="K29" i="3"/>
  <c r="J29" i="3"/>
  <c r="I29" i="3"/>
  <c r="H29" i="3"/>
  <c r="G29" i="3"/>
  <c r="F29" i="3"/>
  <c r="E29" i="3"/>
  <c r="E28" i="3"/>
  <c r="E27" i="3"/>
  <c r="E26" i="3"/>
  <c r="E25" i="3"/>
  <c r="G24" i="3"/>
  <c r="E24" i="3"/>
  <c r="G23" i="3"/>
  <c r="E23" i="3"/>
  <c r="G22" i="3"/>
  <c r="E22" i="3"/>
  <c r="G21" i="3"/>
  <c r="E21" i="3"/>
  <c r="G19" i="3"/>
  <c r="E19" i="3"/>
  <c r="N18" i="3"/>
  <c r="M18" i="3"/>
  <c r="L18" i="3"/>
  <c r="K18" i="3"/>
  <c r="J18" i="3"/>
  <c r="I18" i="3"/>
  <c r="H18" i="3"/>
  <c r="G18" i="3"/>
  <c r="F18" i="3"/>
  <c r="E18" i="3"/>
  <c r="G17" i="3"/>
  <c r="E17" i="3"/>
  <c r="G16" i="3"/>
  <c r="E16" i="3"/>
  <c r="G15" i="3"/>
  <c r="E15" i="3"/>
  <c r="G14" i="3"/>
  <c r="E14" i="3"/>
  <c r="G13" i="3"/>
  <c r="E13" i="3"/>
  <c r="G12" i="3"/>
  <c r="E12" i="3"/>
  <c r="G11" i="3"/>
  <c r="E11" i="3"/>
  <c r="G10" i="3"/>
  <c r="E10" i="3"/>
  <c r="N9" i="3"/>
  <c r="M9" i="3"/>
  <c r="L9" i="3"/>
  <c r="K9" i="3"/>
  <c r="J9" i="3"/>
  <c r="I9" i="3"/>
  <c r="H9" i="3"/>
  <c r="G9" i="3"/>
  <c r="F9" i="3"/>
  <c r="E9" i="3"/>
  <c r="N8" i="3"/>
  <c r="M8" i="3"/>
  <c r="L8" i="3"/>
  <c r="K8" i="3"/>
  <c r="J8" i="3"/>
  <c r="H8" i="3"/>
  <c r="F8" i="3"/>
  <c r="P56" i="10"/>
  <c r="O56" i="10"/>
  <c r="M56" i="10"/>
  <c r="P55" i="10"/>
  <c r="O55" i="10"/>
  <c r="N55" i="10"/>
  <c r="M55" i="10"/>
  <c r="C50" i="10"/>
  <c r="E45" i="10"/>
  <c r="E44" i="10" s="1"/>
  <c r="N44" i="10"/>
  <c r="M44" i="10"/>
  <c r="H44" i="10"/>
  <c r="G44" i="10"/>
  <c r="F44" i="10"/>
  <c r="E40" i="10"/>
  <c r="E39" i="10" s="1"/>
  <c r="N39" i="10"/>
  <c r="M39" i="10"/>
  <c r="H39" i="10"/>
  <c r="G39" i="10"/>
  <c r="F39" i="10"/>
  <c r="E35" i="10"/>
  <c r="E34" i="10" s="1"/>
  <c r="E33" i="10" s="1"/>
  <c r="M34" i="10"/>
  <c r="M33" i="10" s="1"/>
  <c r="H34" i="10"/>
  <c r="G34" i="10"/>
  <c r="F34" i="10"/>
  <c r="E28" i="10"/>
  <c r="E26" i="10"/>
  <c r="P24" i="10"/>
  <c r="O24" i="10"/>
  <c r="N24" i="10"/>
  <c r="H24" i="10"/>
  <c r="G23" i="10"/>
  <c r="E23" i="10" s="1"/>
  <c r="G22" i="10"/>
  <c r="E22" i="10" s="1"/>
  <c r="G21" i="10"/>
  <c r="G19" i="10"/>
  <c r="G18" i="10"/>
  <c r="E18" i="10" s="1"/>
  <c r="G16" i="10"/>
  <c r="G15" i="10"/>
  <c r="G14" i="10"/>
  <c r="G13" i="10"/>
  <c r="G11" i="10"/>
  <c r="G10" i="10"/>
  <c r="H9" i="10"/>
  <c r="F9" i="10"/>
  <c r="H8" i="10" l="1"/>
  <c r="E32" i="10"/>
  <c r="E50" i="10" s="1"/>
  <c r="N33" i="10"/>
  <c r="N32" i="10" s="1"/>
  <c r="N50" i="10" s="1"/>
  <c r="N53" i="10" s="1"/>
  <c r="E9" i="10"/>
  <c r="F33" i="10"/>
  <c r="F32" i="10" s="1"/>
  <c r="F8" i="10" s="1"/>
  <c r="F50" i="10" s="1"/>
  <c r="N56" i="3"/>
  <c r="N59" i="3" s="1"/>
  <c r="M56" i="3"/>
  <c r="M59" i="3" s="1"/>
  <c r="M32" i="10"/>
  <c r="M50" i="10" s="1"/>
  <c r="O50" i="10"/>
  <c r="O53" i="10" s="1"/>
  <c r="G9" i="10"/>
  <c r="G8" i="10" s="1"/>
  <c r="H33" i="10"/>
  <c r="H32" i="10" s="1"/>
  <c r="G33" i="10"/>
  <c r="G32" i="10" s="1"/>
  <c r="N54" i="10"/>
  <c r="O54" i="10"/>
  <c r="G50" i="10" l="1"/>
  <c r="P50" i="10"/>
  <c r="P53" i="10" s="1"/>
  <c r="H50" i="10"/>
  <c r="M53" i="10"/>
  <c r="P54" i="10"/>
  <c r="E53" i="10" l="1"/>
  <c r="G38" i="13"/>
  <c r="G56" i="13" s="1"/>
</calcChain>
</file>

<file path=xl/sharedStrings.xml><?xml version="1.0" encoding="utf-8"?>
<sst xmlns="http://schemas.openxmlformats.org/spreadsheetml/2006/main" count="667" uniqueCount="316">
  <si>
    <r>
      <rPr>
        <b/>
        <sz val="14"/>
        <color theme="1"/>
        <rFont val="Times New Roman"/>
        <family val="1"/>
        <charset val="204"/>
      </rPr>
      <t xml:space="preserve">УЧЕБНЫЙ ПЛАН      </t>
    </r>
    <r>
      <rPr>
        <b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программы подготовки квалифицированных рабочих, служащих                                                                                                                                   среднего профессионального образования                           </t>
    </r>
  </si>
  <si>
    <r>
      <rPr>
        <sz val="12"/>
        <color theme="1"/>
        <rFont val="Times New Roman"/>
        <family val="1"/>
        <charset val="204"/>
      </rPr>
      <t xml:space="preserve">Форма обучения: </t>
    </r>
    <r>
      <rPr>
        <b/>
        <sz val="12"/>
        <color theme="1"/>
        <rFont val="Times New Roman"/>
        <family val="1"/>
        <charset val="204"/>
      </rPr>
      <t>очная</t>
    </r>
  </si>
  <si>
    <t>на базе основного общего образования</t>
  </si>
  <si>
    <r>
      <rPr>
        <sz val="12"/>
        <color theme="1"/>
        <rFont val="Times New Roman"/>
        <family val="1"/>
        <charset val="204"/>
      </rPr>
      <t xml:space="preserve">Профиль получаемого профессионального образования: </t>
    </r>
    <r>
      <rPr>
        <b/>
        <sz val="12"/>
        <color theme="1"/>
        <rFont val="Times New Roman"/>
        <family val="1"/>
        <charset val="204"/>
      </rPr>
      <t>естественнонаучный</t>
    </r>
  </si>
  <si>
    <t>Сводные данные по бюджету времени</t>
  </si>
  <si>
    <t>Курс</t>
  </si>
  <si>
    <t>Обучение по дисциплинам и циклам</t>
  </si>
  <si>
    <t>Учебная практика</t>
  </si>
  <si>
    <t>Производственная практика</t>
  </si>
  <si>
    <t>Промежуточная аттестация</t>
  </si>
  <si>
    <t>Государственная итоговая аттестация</t>
  </si>
  <si>
    <t>Каникулы</t>
  </si>
  <si>
    <t>Всего</t>
  </si>
  <si>
    <t>часов</t>
  </si>
  <si>
    <t>недель</t>
  </si>
  <si>
    <t>План учебного процесса</t>
  </si>
  <si>
    <t>Индекс 0.00</t>
  </si>
  <si>
    <t>Наименование  УД, ПМ, МДК, практик</t>
  </si>
  <si>
    <t>Формы промежуточной аттестации</t>
  </si>
  <si>
    <t>Учебная нагрузка обучающихся (час.)</t>
  </si>
  <si>
    <t>Распределение обязательной аудиторной нагрузки по курсам и семестрам (час. в семестр)</t>
  </si>
  <si>
    <t>Зачеты</t>
  </si>
  <si>
    <t>Экзамены</t>
  </si>
  <si>
    <t>максимальная</t>
  </si>
  <si>
    <t>самостоятельная учебная работа</t>
  </si>
  <si>
    <t>Обязательная аудиторная нагрузка</t>
  </si>
  <si>
    <t>1 курс</t>
  </si>
  <si>
    <t>2 курс</t>
  </si>
  <si>
    <t>3 курс</t>
  </si>
  <si>
    <t>всего занятий</t>
  </si>
  <si>
    <t>в том числе, лабораторные и практические занятия</t>
  </si>
  <si>
    <t>1 семестр</t>
  </si>
  <si>
    <t>2 семестр</t>
  </si>
  <si>
    <t>недели</t>
  </si>
  <si>
    <t>О.ОО</t>
  </si>
  <si>
    <t>Общеобразовательный цикл</t>
  </si>
  <si>
    <t>ОД.00</t>
  </si>
  <si>
    <t>Общеобразовательные  дисциплины</t>
  </si>
  <si>
    <t>9</t>
  </si>
  <si>
    <t>4</t>
  </si>
  <si>
    <t>ОД.01</t>
  </si>
  <si>
    <t>Русский язык</t>
  </si>
  <si>
    <t>-/-/Э</t>
  </si>
  <si>
    <t>ОД.02</t>
  </si>
  <si>
    <t>Литература</t>
  </si>
  <si>
    <t>-/-/-/ДЗ</t>
  </si>
  <si>
    <t>ОД.03</t>
  </si>
  <si>
    <t>Иностранный язык</t>
  </si>
  <si>
    <t>ОД.04</t>
  </si>
  <si>
    <t xml:space="preserve">Математика </t>
  </si>
  <si>
    <t>-/-/-/Э</t>
  </si>
  <si>
    <t>ОД.05</t>
  </si>
  <si>
    <t>Информатика</t>
  </si>
  <si>
    <t>-/Э</t>
  </si>
  <si>
    <t>ОД.06</t>
  </si>
  <si>
    <t>История</t>
  </si>
  <si>
    <t>ОД.07</t>
  </si>
  <si>
    <t>Обществознание</t>
  </si>
  <si>
    <t>-/ДЗ</t>
  </si>
  <si>
    <t>ОД.08</t>
  </si>
  <si>
    <t>География</t>
  </si>
  <si>
    <t>ОД.09</t>
  </si>
  <si>
    <t>Физика</t>
  </si>
  <si>
    <t>ОД.10</t>
  </si>
  <si>
    <t>Химия</t>
  </si>
  <si>
    <t>ОД.11</t>
  </si>
  <si>
    <t>Биология</t>
  </si>
  <si>
    <t>ОД.12</t>
  </si>
  <si>
    <t>Физическая культура</t>
  </si>
  <si>
    <t>ОД.13</t>
  </si>
  <si>
    <t>Основы безопасности жизнедеятельности</t>
  </si>
  <si>
    <t>ОД.14</t>
  </si>
  <si>
    <t>Индивидуальный проект</t>
  </si>
  <si>
    <t xml:space="preserve">по выбору </t>
  </si>
  <si>
    <t>ОД.15</t>
  </si>
  <si>
    <t>Право</t>
  </si>
  <si>
    <t>ОД.16</t>
  </si>
  <si>
    <t>Экономика</t>
  </si>
  <si>
    <t>дополнительные</t>
  </si>
  <si>
    <t>ОД.17</t>
  </si>
  <si>
    <t>Основы предпринимательства</t>
  </si>
  <si>
    <t>ДЗ</t>
  </si>
  <si>
    <t>ОД.18</t>
  </si>
  <si>
    <t>Основы финансовой грамотности</t>
  </si>
  <si>
    <t>ОП.00</t>
  </si>
  <si>
    <t>Общепрофессиональный цикл</t>
  </si>
  <si>
    <t>ОП.01</t>
  </si>
  <si>
    <t>Основы деловой культуры</t>
  </si>
  <si>
    <t>ОП.02</t>
  </si>
  <si>
    <t>Основы бухгалтерского учета</t>
  </si>
  <si>
    <t>ОП.03</t>
  </si>
  <si>
    <t>Организация и технология розничной торговли</t>
  </si>
  <si>
    <t>ОП.04</t>
  </si>
  <si>
    <t>Санитария и гигиена</t>
  </si>
  <si>
    <t>ОП.05</t>
  </si>
  <si>
    <t>Безопасность жизнедеятельности</t>
  </si>
  <si>
    <t>ОП.06</t>
  </si>
  <si>
    <t>Торговые вычисления</t>
  </si>
  <si>
    <t>ОП.07</t>
  </si>
  <si>
    <t>Адаптация выпускников на современном рынке труда</t>
  </si>
  <si>
    <t>П.00</t>
  </si>
  <si>
    <t>Профессиональный цикл</t>
  </si>
  <si>
    <t>ПМ.00</t>
  </si>
  <si>
    <t>Профессиональные модули</t>
  </si>
  <si>
    <t>ПМ.01</t>
  </si>
  <si>
    <t>Продажа непродовольственных товаров</t>
  </si>
  <si>
    <t>Эк</t>
  </si>
  <si>
    <t>МДК.01.01</t>
  </si>
  <si>
    <t>Розничная торговля непродовольственными товарами</t>
  </si>
  <si>
    <t>УП.01</t>
  </si>
  <si>
    <t>-/-/ДЗ</t>
  </si>
  <si>
    <t>ПП.01</t>
  </si>
  <si>
    <t>ПМ.02</t>
  </si>
  <si>
    <t>Продажа продовольственных товаров</t>
  </si>
  <si>
    <t>МДК.02.01</t>
  </si>
  <si>
    <t>Розничная торговля продовольственными товарами</t>
  </si>
  <si>
    <t>УП.02</t>
  </si>
  <si>
    <t>ПП.02</t>
  </si>
  <si>
    <t>ПМ.03</t>
  </si>
  <si>
    <t>Работа на контрольно-кассовой технике и расчеты с покупателями</t>
  </si>
  <si>
    <t>МДК.03.01</t>
  </si>
  <si>
    <t>Эксплуатация контрольно-кассовой техники</t>
  </si>
  <si>
    <t>УП.03</t>
  </si>
  <si>
    <t>ПП.03</t>
  </si>
  <si>
    <t>ФК.00</t>
  </si>
  <si>
    <t>ИТОГО</t>
  </si>
  <si>
    <t>ПА.00</t>
  </si>
  <si>
    <t>ГИА.00</t>
  </si>
  <si>
    <t>ВСЕГО</t>
  </si>
  <si>
    <r>
      <rPr>
        <b/>
        <sz val="9"/>
        <color theme="1"/>
        <rFont val="Times New Roman"/>
        <family val="1"/>
        <charset val="204"/>
      </rPr>
      <t>Консультации</t>
    </r>
    <r>
      <rPr>
        <sz val="9"/>
        <color theme="1"/>
        <rFont val="Times New Roman"/>
        <family val="1"/>
        <charset val="204"/>
      </rPr>
      <t xml:space="preserve"> на учебную группу рассчитаны в объеме по 4 часа в год на обучающегося                                                                      </t>
    </r>
    <r>
      <rPr>
        <b/>
        <sz val="9"/>
        <color theme="1"/>
        <rFont val="Times New Roman"/>
        <family val="1"/>
        <charset val="204"/>
      </rPr>
      <t>Государственная итоговая аттестация:</t>
    </r>
    <r>
      <rPr>
        <sz val="9"/>
        <color theme="1"/>
        <rFont val="Times New Roman"/>
        <family val="1"/>
        <charset val="204"/>
      </rPr>
      <t xml:space="preserve">                                                    защита выпускной квалификационной работы, которая включает в себя:                                                                                                                            1. Выпускную практическую квалификационную работу                                                                                       2. Письменную экзаменационную работу                                                                                                                                               </t>
    </r>
    <r>
      <rPr>
        <sz val="9"/>
        <rFont val="Times New Roman"/>
        <family val="1"/>
        <charset val="204"/>
      </rPr>
      <t>с 17.06.2026 г. по 30.06.2026 г.</t>
    </r>
  </si>
  <si>
    <t>Дисциплин и МДК - 2772 часа</t>
  </si>
  <si>
    <t>Учебной практики - 540 часов</t>
  </si>
  <si>
    <t>Производственной практики - 864 часа</t>
  </si>
  <si>
    <t>Экзаменов</t>
  </si>
  <si>
    <t>Дифференцированных зачетов</t>
  </si>
  <si>
    <t>Зачетов</t>
  </si>
  <si>
    <t>ОУД.00</t>
  </si>
  <si>
    <t>Общеобразовательные учебные дисциплины</t>
  </si>
  <si>
    <t>6</t>
  </si>
  <si>
    <t>2</t>
  </si>
  <si>
    <t>ОУД.01</t>
  </si>
  <si>
    <t>ОУД.02</t>
  </si>
  <si>
    <t>ОУД.03</t>
  </si>
  <si>
    <t>ОУД.04</t>
  </si>
  <si>
    <r>
      <rPr>
        <sz val="9"/>
        <color theme="1"/>
        <rFont val="Times New Roman"/>
        <family val="1"/>
        <charset val="204"/>
      </rPr>
      <t xml:space="preserve">Математика </t>
    </r>
    <r>
      <rPr>
        <i/>
        <sz val="9"/>
        <color theme="1"/>
        <rFont val="Times New Roman"/>
        <family val="1"/>
        <charset val="204"/>
      </rPr>
      <t>(профильная)</t>
    </r>
  </si>
  <si>
    <t>ОУД.05</t>
  </si>
  <si>
    <t xml:space="preserve">ОУД.06 </t>
  </si>
  <si>
    <t>ОУД.07</t>
  </si>
  <si>
    <t xml:space="preserve">ОУД.08 </t>
  </si>
  <si>
    <t>Астрономия</t>
  </si>
  <si>
    <t>по выбору из обязательных предметных областей</t>
  </si>
  <si>
    <t>ОУД.09</t>
  </si>
  <si>
    <r>
      <rPr>
        <sz val="9"/>
        <color theme="1"/>
        <rFont val="Times New Roman"/>
        <family val="1"/>
        <charset val="204"/>
      </rPr>
      <t xml:space="preserve">Информатика </t>
    </r>
    <r>
      <rPr>
        <i/>
        <sz val="9"/>
        <color theme="1"/>
        <rFont val="Times New Roman"/>
        <family val="1"/>
        <charset val="204"/>
      </rPr>
      <t>(профильная)</t>
    </r>
  </si>
  <si>
    <t>ОУД.10</t>
  </si>
  <si>
    <t>Естествознание в т.ч.:</t>
  </si>
  <si>
    <t>ОУД.10.01</t>
  </si>
  <si>
    <t>ОУД.10.02</t>
  </si>
  <si>
    <t xml:space="preserve">Химия </t>
  </si>
  <si>
    <t>ОУД.10.03</t>
  </si>
  <si>
    <t>ОУД.11</t>
  </si>
  <si>
    <t>ОУД.12</t>
  </si>
  <si>
    <r>
      <rPr>
        <sz val="9"/>
        <color theme="1"/>
        <rFont val="Times New Roman"/>
        <family val="1"/>
        <charset val="204"/>
      </rPr>
      <t xml:space="preserve">Экономика </t>
    </r>
    <r>
      <rPr>
        <i/>
        <sz val="9"/>
        <color theme="1"/>
        <rFont val="Times New Roman"/>
        <family val="1"/>
        <charset val="204"/>
      </rPr>
      <t>(профильная)</t>
    </r>
  </si>
  <si>
    <t>ОУД.13</t>
  </si>
  <si>
    <r>
      <rPr>
        <sz val="9"/>
        <color theme="1"/>
        <rFont val="Times New Roman"/>
        <family val="1"/>
        <charset val="204"/>
      </rPr>
      <t xml:space="preserve">Право </t>
    </r>
    <r>
      <rPr>
        <i/>
        <sz val="9"/>
        <color theme="1"/>
        <rFont val="Times New Roman"/>
        <family val="1"/>
        <charset val="204"/>
      </rPr>
      <t>(профильная)</t>
    </r>
  </si>
  <si>
    <t>ОУД.14</t>
  </si>
  <si>
    <t>ОУД.15</t>
  </si>
  <si>
    <t>Экология</t>
  </si>
  <si>
    <t>ОУД.16</t>
  </si>
  <si>
    <t>ОУД.17</t>
  </si>
  <si>
    <t>ОУД.18</t>
  </si>
  <si>
    <r>
      <rPr>
        <b/>
        <sz val="9"/>
        <color theme="1"/>
        <rFont val="Times New Roman"/>
        <family val="1"/>
        <charset val="204"/>
      </rPr>
      <t>Консультации</t>
    </r>
    <r>
      <rPr>
        <sz val="9"/>
        <color theme="1"/>
        <rFont val="Times New Roman"/>
        <family val="1"/>
        <charset val="204"/>
      </rPr>
      <t xml:space="preserve"> на учебную группу рассчитаны в объеме по 4 часа в год на обучающегося                                                                      </t>
    </r>
    <r>
      <rPr>
        <b/>
        <sz val="9"/>
        <color theme="1"/>
        <rFont val="Times New Roman"/>
        <family val="1"/>
        <charset val="204"/>
      </rPr>
      <t>Государственная итоговая аттестация:</t>
    </r>
    <r>
      <rPr>
        <sz val="9"/>
        <color theme="1"/>
        <rFont val="Times New Roman"/>
        <family val="1"/>
        <charset val="204"/>
      </rPr>
      <t xml:space="preserve">                                                    защита выпускной квалификационной работы, которая включает в себя:                                                                                                                            1. Выпускную практическую квалификационную работу                                                                                       2. Письменную экзаменационную работу                                                                                                                                               </t>
    </r>
    <r>
      <rPr>
        <sz val="9"/>
        <rFont val="Times New Roman"/>
        <family val="1"/>
        <charset val="204"/>
      </rPr>
      <t>с 17.06.2025 г. по 30.06.2025 г.</t>
    </r>
  </si>
  <si>
    <t>Пояснительная записка</t>
  </si>
  <si>
    <t>1.1.Нормативная база реализации образовательной программы среднего профессионального образования:</t>
  </si>
  <si>
    <t xml:space="preserve"> - устав  ГБПОУ РО  «ВТОПиТ»;</t>
  </si>
  <si>
    <t xml:space="preserve"> - федеральный  закон  Российской Федерации от 29 декабря 2012 г. № 273-ФЗ «Об образовании в Российской Федерации»;</t>
  </si>
  <si>
    <t xml:space="preserve"> - федеральный государственный образовательный стандарт среднего профессионального образования по профессии 43.01.09 Повар, кондитер, утверждённый приказом Министерства образования и науки Российской Федерации № 1569 от 09 декабря 2016 года (зарегистрировано в Минюсте России 22.12.2016 N 44898);</t>
  </si>
  <si>
    <t xml:space="preserve"> - приказ Минобрнауки России от 14 июня 2013 г. № 464 «Об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образования»;</t>
  </si>
  <si>
    <t xml:space="preserve"> - приказ Минобрнауки России от 15 декабря 2014 г. № 1580 «О внесении изменений в порядок организации и осуществления образовательной деятельности по образовательным программам среднего профессионального образования, утвержденного приказом Министерства образования и науки Российской Федерации от 14 июня 2013 г. № 464»;</t>
  </si>
  <si>
    <t xml:space="preserve"> - приказ Министерства образования и науки Российской Федерации от 18 апреля 2013 г. № 291 «Об утверждении Положения о практике обучающихся, осваивающих основные профессиональные образовательные программы среднего профессионального образования»;</t>
  </si>
  <si>
    <t xml:space="preserve"> - приказ Минобрнауки России от 16 августа 2013 г. N 968 "Об утверждении порядка проведения государственной итоговой аттестации по образовательным программам среднего профессионального образования";</t>
  </si>
  <si>
    <t xml:space="preserve"> - приказ Министерства образования и науки РФ от 5 июня 2014 г. № 632 "Об установлении соответствия профессий и специальностей среднего профессионального образования, перечни которых утверждены приказом Министерства образования и науки Российской Федерации от 29 октября 2013 г. № 1199, профессиям начального профессионального образования, перечень которых утвержден приказом Министерства образования и науки Российской Федерации от 28 сентября 2009 г. № 354, и специальностям среднего профессионального образования, перечень которых утвержден приказом Министерства образования и науки Российской Федерации от 28 сентября 2009 г. № 355";</t>
  </si>
  <si>
    <t xml:space="preserve"> - федеральный  государственный  образовательный  стандарт среднего общего образования, утвержденный приказом Министерства образования и науки РФ от 17.05.2012 № 413, зарегистрированный в Минюсте РФ 07.06.2012 №24480;</t>
  </si>
  <si>
    <t>приказ Министерства образования и науки РФ от 29.06.2017 № 613 «О внесении изменений в Федеральный государственный образовательный стандарт среднего общего образования, утвержденный Приказом Министерства образования и науки РФ от 17.05.2012 № 413;</t>
  </si>
  <si>
    <t xml:space="preserve"> - разъяснения по реализации федерального государственного образовательной программы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ФГОС и профиля получаемого профессионального образования. ФГАУ «ФИРО» протокол № 1 от 10 апреля 2014 года;</t>
  </si>
  <si>
    <t xml:space="preserve"> - рекомендации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ФГОС и получаемой профессии или специальности среднего профессионального образования. ФГАУ «ФИРО» от 25 февраля 2015 года;</t>
  </si>
  <si>
    <t xml:space="preserve"> - рекомендации по организации получения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 (письмо Департамента государственной политики в сфере подготовки рабочих кадров и ДПО Минобрнауки России от 17.03.2015 №06-259).</t>
  </si>
  <si>
    <t>1.2. Организация учебного процесса и режим занятий:</t>
  </si>
  <si>
    <t xml:space="preserve"> - начало занятий 01 сентября ежегодно;</t>
  </si>
  <si>
    <t xml:space="preserve"> - обязательная учебная нагрузка обучающихся в соответствии с требованиями ФГОС СПО - 36 часов в неделю;</t>
  </si>
  <si>
    <t xml:space="preserve"> - продолжительность учебной недели - шестидневная;</t>
  </si>
  <si>
    <t xml:space="preserve"> - продолжительность занятий 45 минут или группировка парами.</t>
  </si>
  <si>
    <t xml:space="preserve"> - формы и процедуры текущего контроля знаний: контрольные работы и задания, отчеты по практическим, лабораторным, творческим работам, отчеты по урокам на производстве, тестирование и др., результаты которых используются для накопительных систем оценивания за семестр по отдельным дисциплинам и профессиональным модулям, где не предусматривается промежуточная аттестация;</t>
  </si>
  <si>
    <t xml:space="preserve"> - консультации для обучающихся предусматриваются из расчета 4 часа на одного обучающегося на каждый учебный год, в том числе в период реализации образовательной программы среднего общего образования для лиц, обучающихся на базе основного общего образования;</t>
  </si>
  <si>
    <t xml:space="preserve"> - формы проведения консультаций: групповые и индивидуальные, письменные и устные;</t>
  </si>
  <si>
    <t xml:space="preserve"> - учебная практика организована в учебных лабораториях техникума, производственная практика проводится на предприятиях и в организациях на основе заключенных договоров с предприятиями-работодателями;</t>
  </si>
  <si>
    <t xml:space="preserve"> - общая продолжительность каникул составляет 35 недель, в том числе на первом году обучения 11 недель (из них 2 недели в зимний период), на втором году обучения 11 недель (из них 2 недели в зимний период), на третьем году обучения 11 недель (из них 2 недели в зимний период), на четвертом году обучения 2 недели (в зимний период);</t>
  </si>
  <si>
    <t xml:space="preserve"> - при проведении лабораторных и практических занятий по учебным дисциплинам и междисциплинарным курсам, учебных занятий по иностранному языку и физической культуре, практическом обучении (учебной и производственной практик) учебная группа может делиться на подгруппы не менее 8 человек, если  позволяет  финансовая  возможность  ОУ.</t>
  </si>
  <si>
    <t>На 2 курсе в летний период с юношами проводятся 5-дневные учебные сборы на базе воинской части.</t>
  </si>
  <si>
    <t>1.3.Общеобразовательный цикл</t>
  </si>
  <si>
    <t xml:space="preserve">Общеобразовательный цикл основной профессиональной образовательной программы реализуется в соответствии со следующими нормативными документами: </t>
  </si>
  <si>
    <t xml:space="preserve"> - Федеральным законом Российской Федерации от 29 декабря 2012 г. № 273-ФЗ «Об образовании в Российской Федерации» (далее – Федеральный закон об образовании); </t>
  </si>
  <si>
    <t xml:space="preserve"> - приказом Министерства образования и науки Российской Федерации от 17 мая 2012 г. № 413 «Об утверждении федерального государственного образовательного стандарта среднего (полного) общего образования»; </t>
  </si>
  <si>
    <t xml:space="preserve"> - приказом Министерства образования и науки РФ от 29.06.2017 № 613 «О внесении изменений в Федеральный государственный образовательный стандарт среднего общего образования, утвержденный Приказом Министерства образования и науки РФ от 17.05.2012 № 413;</t>
  </si>
  <si>
    <t xml:space="preserve"> - приказом Министерства образования и науки Российской Федерации от 14 июня 2013 г. № 464 «Об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образования»;</t>
  </si>
  <si>
    <t xml:space="preserve"> - приказом Министерства образования и науки Российской Федерации от 15 декабря 2014 г. N 1580 «О внесении изменений в порядок организации и осуществления образовательной деятельности по образовательным программам среднего профессионального образования, утвержденный Приказом Министерства образования и науки Российской Федерации от 14 июня 2013 г. n 464»; </t>
  </si>
  <si>
    <t xml:space="preserve"> - приказом Министерства образования и науки Российской Федерации от 28.05.2014 № 594 "Об утверждении Порядка разработки примерных основных образовательных программ, проведения их экспертизы и ведения реестра примерных основных образовательных программ"; </t>
  </si>
  <si>
    <t xml:space="preserve"> - приказом Минобрнауки России от 16 августа 2013 г. № 968 «Об утверждении порядка проведения государственной итоговой аттестации по образовательным программам среднего профессионального образования»;</t>
  </si>
  <si>
    <t xml:space="preserve"> - приказом Министерства образования и науки Российской Федерации от 25 октября 2013 г. № 1186 «Об утверждении порядка заполнения, учета и выдачи дипломов о среднем профессиональном образовании и их дубликатов»; </t>
  </si>
  <si>
    <t xml:space="preserve"> - разъяснениями по реализации федерального государственного образовательной программы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ФГОС и профиля получаемого профессионального образования. ФГАУ «ФИРО» протокол № 1 от 10 апреля 2014 года;</t>
  </si>
  <si>
    <t xml:space="preserve"> -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ФГОС и получаемой профессии или специальности среднего профессионального образования. ФГАУ «ФИРО» от 25 февраля 2015 года;</t>
  </si>
  <si>
    <t xml:space="preserve"> - рекомендациями по организации получения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 (письмо Департамента государственной политики в сфере подготовки рабочих кадров и ДПО Минобрнауки России от 17.03.2015 №06-259).</t>
  </si>
  <si>
    <t xml:space="preserve">Учебное время, отведенное на теоретическое обучение - 57 недель (2052 часа), распределяется на обязательную учебную нагрузку с учетом профиля получаемого профессионального образования (естественно-научный профиль). </t>
  </si>
  <si>
    <t xml:space="preserve">Учебное время распределено на учебные дисциплины общеобразовательного цикла ОПОП СПО (ППКРС) - общие и по выбору из обязательных предметных областей, изучаемые на базовом и профильном уровнях, и дополнительные: "Технология", "Основы  предпринимательства". </t>
  </si>
  <si>
    <t>Обязательная учебная  нагрузка (федеральный  компонент) с  учетом профиля получаемого  профессионального  образования  в часах  для естественнонаучного профиля (приложение 2) составляет -1872 часа.</t>
  </si>
  <si>
    <t>Вариативная  часть времени  общеобразовательного  цикла  (2052–1872 =180 часов)  распределена следующим образом:</t>
  </si>
  <si>
    <t xml:space="preserve">   - ОУД.04 Математика - 57 часов;</t>
  </si>
  <si>
    <t xml:space="preserve">   - ОУД.08 Астрономия - 36 часов;</t>
  </si>
  <si>
    <t xml:space="preserve">   - ОУД.10 Физика - 4 часа;</t>
  </si>
  <si>
    <t xml:space="preserve">   - ОУД.11 Химия - 9 часов;</t>
  </si>
  <si>
    <t xml:space="preserve">   - ОУД.16 Технология - 36 часов;</t>
  </si>
  <si>
    <t xml:space="preserve">   - ОУД.17 Основы предпринимательства - 38 часов.</t>
  </si>
  <si>
    <t xml:space="preserve">Итоговый контроль по общеобразовательным дисциплинам проводится в форме обязательных экзаменов по учебным дисциплинам "Русский язык", "Математика" и в соответствии с профилем подготовки - по учебным дисциплинам "Информатика",  "Химия", "Биология", "Обществознание (вкл. экономику и право)", по остальным дисциплинам - в форме зачета, дифференцированного зачета. </t>
  </si>
  <si>
    <t>1.4  Формирование вариативной части образовательной программы</t>
  </si>
  <si>
    <t xml:space="preserve">Вариативная часть составляет:  </t>
  </si>
  <si>
    <r>
      <rPr>
        <b/>
        <sz val="12"/>
        <rFont val="Times New Roman"/>
        <family val="1"/>
        <charset val="204"/>
      </rPr>
      <t xml:space="preserve">5904 </t>
    </r>
    <r>
      <rPr>
        <sz val="12"/>
        <rFont val="Times New Roman"/>
        <family val="1"/>
        <charset val="204"/>
      </rPr>
      <t xml:space="preserve">(общее  количество  часов) – </t>
    </r>
    <r>
      <rPr>
        <b/>
        <sz val="12"/>
        <rFont val="Times New Roman"/>
        <family val="1"/>
        <charset val="204"/>
      </rPr>
      <t xml:space="preserve">(2052 </t>
    </r>
    <r>
      <rPr>
        <sz val="12"/>
        <rFont val="Times New Roman"/>
        <family val="1"/>
        <charset val="204"/>
      </rPr>
      <t>(часы общеобразовательного  цикла)</t>
    </r>
    <r>
      <rPr>
        <b/>
        <sz val="12"/>
        <rFont val="Times New Roman"/>
        <family val="1"/>
        <charset val="204"/>
      </rPr>
      <t xml:space="preserve"> + 108 </t>
    </r>
    <r>
      <rPr>
        <sz val="12"/>
        <rFont val="Times New Roman"/>
        <family val="1"/>
        <charset val="204"/>
      </rPr>
      <t xml:space="preserve">(часы  ПА) </t>
    </r>
    <r>
      <rPr>
        <b/>
        <sz val="12"/>
        <rFont val="Times New Roman"/>
        <family val="1"/>
        <charset val="204"/>
      </rPr>
      <t xml:space="preserve">+ 324 </t>
    </r>
    <r>
      <rPr>
        <sz val="12"/>
        <rFont val="Times New Roman"/>
        <family val="1"/>
        <charset val="204"/>
      </rPr>
      <t>(часы  общепрофессионального  цикла)</t>
    </r>
    <r>
      <rPr>
        <b/>
        <sz val="12"/>
        <rFont val="Times New Roman"/>
        <family val="1"/>
        <charset val="204"/>
      </rPr>
      <t xml:space="preserve"> + 1980 </t>
    </r>
    <r>
      <rPr>
        <sz val="12"/>
        <rFont val="Times New Roman"/>
        <family val="1"/>
        <charset val="204"/>
      </rPr>
      <t>(часы  профессионального  цикла)</t>
    </r>
    <r>
      <rPr>
        <b/>
        <sz val="12"/>
        <rFont val="Times New Roman"/>
        <family val="1"/>
        <charset val="204"/>
      </rPr>
      <t xml:space="preserve">  + 72 </t>
    </r>
    <r>
      <rPr>
        <sz val="12"/>
        <rFont val="Times New Roman"/>
        <family val="1"/>
        <charset val="204"/>
      </rPr>
      <t>( часы  ГИА)</t>
    </r>
    <r>
      <rPr>
        <b/>
        <sz val="12"/>
        <rFont val="Times New Roman"/>
        <family val="1"/>
        <charset val="204"/>
      </rPr>
      <t xml:space="preserve">)  = </t>
    </r>
    <r>
      <rPr>
        <b/>
        <u/>
        <sz val="12"/>
        <rFont val="Times New Roman"/>
        <family val="1"/>
        <charset val="204"/>
      </rPr>
      <t>1368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 часы  вариатива)</t>
    </r>
    <r>
      <rPr>
        <b/>
        <sz val="12"/>
        <rFont val="Times New Roman"/>
        <family val="1"/>
        <charset val="204"/>
      </rPr>
      <t xml:space="preserve">   </t>
    </r>
  </si>
  <si>
    <t>С целью углубления подготовки по учебным дисциплинам, профессиональным модулям на овладение профессиональными компетенциями, соответствующим основным видам профессиональной деятельности, данные часы распределены следующим образом:</t>
  </si>
  <si>
    <t xml:space="preserve">на общепрофессиональные учебные дисциплины - 616 часов: </t>
  </si>
  <si>
    <t xml:space="preserve">   - ОП.01 Основы микробиологии, физиологии питания, санитарии и гигиены - 44 часа;</t>
  </si>
  <si>
    <t xml:space="preserve">   - ОП.02 Основы товароведения продовольственных товаров - 18 часов;</t>
  </si>
  <si>
    <t xml:space="preserve">   - ОП.03 Техническое оснащение и организация рабочего места - 54 часа;</t>
  </si>
  <si>
    <t xml:space="preserve">   - ОП.04 Экономические и правовые основы профессиональной деятельности - 20 часов</t>
  </si>
  <si>
    <t xml:space="preserve">   - ОП.05 Основы калькуляции и учета - 20 часов;</t>
  </si>
  <si>
    <t xml:space="preserve">   - ОП.06 Охрана труда - 24 часа;</t>
  </si>
  <si>
    <t xml:space="preserve">   - ОП.07 Иностранный язык в профессиональной деятельности - 46 часов;</t>
  </si>
  <si>
    <t xml:space="preserve">   - ОП.08 Безопасность жизнедеятельности - 6 часов;</t>
  </si>
  <si>
    <t xml:space="preserve">   - ОП.09 Физическая культура - 8 часов;</t>
  </si>
  <si>
    <t xml:space="preserve">   - ОП.10 Основы кулинарии - 42 часа;</t>
  </si>
  <si>
    <t xml:space="preserve">   - ОП.11 Карвинг и арт-визаж - 50 часов;</t>
  </si>
  <si>
    <t xml:space="preserve">   - ОП.12 Рисование и лепка - 48 часов;</t>
  </si>
  <si>
    <t xml:space="preserve">   - ОП.13 Культура обслуживания - 42 часа;</t>
  </si>
  <si>
    <t xml:space="preserve">   - ОП.14 Национальная кухня - 42 часа;</t>
  </si>
  <si>
    <t xml:space="preserve">   - ОП.15 Информационные технологии в профессиональной деятельности - 66 часов;</t>
  </si>
  <si>
    <t xml:space="preserve">   - ОП.16 Адаптация выпускников на современном рынке труда - 86 часов.</t>
  </si>
  <si>
    <r>
      <rPr>
        <sz val="12"/>
        <color theme="1"/>
        <rFont val="Times New Roman"/>
        <family val="1"/>
        <charset val="204"/>
      </rPr>
      <t xml:space="preserve">на МДК профессиональных модулей - </t>
    </r>
    <r>
      <rPr>
        <sz val="12"/>
        <rFont val="Times New Roman"/>
        <family val="1"/>
        <charset val="204"/>
      </rPr>
      <t xml:space="preserve">248 </t>
    </r>
    <r>
      <rPr>
        <sz val="12"/>
        <color theme="1"/>
        <rFont val="Times New Roman"/>
        <family val="1"/>
        <charset val="204"/>
      </rPr>
      <t>часа:</t>
    </r>
  </si>
  <si>
    <t xml:space="preserve">   - МДК.01.01 Организация приготовления, подготовки к реализации и хранения кулинарных полуфабрикатов - 6 часов;</t>
  </si>
  <si>
    <t xml:space="preserve">   - МДК.01.02 Процессы приготовления, подготовки к реализации кулинарных полуфабрикатов - 24 часа;</t>
  </si>
  <si>
    <t xml:space="preserve">   - МДК.02.01 Организация приготовления, подготовки к реализации и презентации горячих блюд, кулинарных изделий, закусок - 6 часов;</t>
  </si>
  <si>
    <t xml:space="preserve">   - МДК.02.02 Процессы приготовления, подготовки к реализации и презентации горячих блюд, кулинарных изделий, закусок - 36 часов;</t>
  </si>
  <si>
    <t xml:space="preserve">   - МДК.03.01 Организация приготовления, подготовки к реализации и презентации холодных блюд, кулинарных изделий, закусок - 6 часов;</t>
  </si>
  <si>
    <t xml:space="preserve">   - МДК.03.02 Процессы приготовления, подготовки к реализации и презентации холодных блюд, кулинарных изделий, закусок- 74 часа;</t>
  </si>
  <si>
    <t xml:space="preserve">   - МДК.04.01 Организация приготовления,  подготовки к реализации горячих и холодных сладких блюд, десертов, напитков - 6 часов;</t>
  </si>
  <si>
    <t xml:space="preserve">   - МДК.04.02 Процессы приготовления, подготовки к реализации горячих и холодных сладких блюд, десертов, напитков - 22 часа;</t>
  </si>
  <si>
    <t xml:space="preserve">   - МДК.05.01 Организация приготовления,  подготовки к реализации хлебобулочных, мучных кондитерских изделий - 6 часов;</t>
  </si>
  <si>
    <t xml:space="preserve">   - МДК.05.02 Процессы приготовления, подготовки к реализации хлебобулочных, мучных кондитерских изделий - 62 часа.</t>
  </si>
  <si>
    <t>на  практику - 504 часа:</t>
  </si>
  <si>
    <t xml:space="preserve">   - ПП.01 Производственная практика - 36 часов;</t>
  </si>
  <si>
    <t xml:space="preserve">   - ПП.02 Производственная практика - 36 часов;</t>
  </si>
  <si>
    <t xml:space="preserve">   - УП.03 Учебная практика - 36 часов;</t>
  </si>
  <si>
    <t xml:space="preserve">   - ПП.03 Производственная практика - 180 часов;</t>
  </si>
  <si>
    <t xml:space="preserve">   - ПП.04 Производственная практика - 36 часов;</t>
  </si>
  <si>
    <t xml:space="preserve">   - ПП.05 Производственная практика - 180 часов.</t>
  </si>
  <si>
    <t>1.4. Формы проведения промежуточной аттестации.</t>
  </si>
  <si>
    <t xml:space="preserve">Промежуточная аттестация проводится в соответствии с Положением о текущем контроле знаний и промежуточной аттестации обучающихся техникума, в соответствии с Приказом Минобрнауки России от 14 июня 2013 г. № 464 "Об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образования", разъяснениями ФИРО по организации промежуточной аттестации; по общеобразовательному циклу - примерным положением по итоговому контролю учебных достижений обучающихся при реализации федерального государственного стандарта среднего (полного) общего образования в пределах образовательной программы НПО/СПО (одобрено научно-методическим советом Центра профессионального образования ФГАУ ФИРО, протокол № 1 от 15 февраля 2012 г.). </t>
  </si>
  <si>
    <t>Формы аттестации - зачет, дифференцированный зачет, экзамен, в том числе комплексные и экзамен (квалификационный).</t>
  </si>
  <si>
    <t>Условием допуска к экзамену (квалификационному) является успешное освоение обучающимися всех элементов программы профессионального модуля: теоретической части модуля (МДК) и практик. Форма аттестации по учебной практике - ДЗ (дифференцированный зачет), по МДК - экзамен, по производственной практике - отчет.</t>
  </si>
  <si>
    <t>1.5. Формы проведения государственной итоговой аттестации.</t>
  </si>
  <si>
    <t>Государственная итоговая аттестация проводится в соответствии с приказом Министерства образования и науки Российской Федерации от 16 августа 2013 г. № 968 «Об утверждении Порядка проведения государственной итоговой аттестации по образовательным программам среднего профессионального образования», Приказом Минобрнауки России от 09.12.2016 N 1569 "Об утверждении федерального государственного образовательного стандарта среднего профессионального образования по профессии 43.01.09 Повар, кондитер" (Зарегистрировано в Минюсте России 22.12.2016 N 44898).</t>
  </si>
  <si>
    <t>Государственная итоговая аттестация проводится в форме защиты выпускной квалификационной работы в виде демонстрационного экзамена.</t>
  </si>
  <si>
    <t>Перечень кабинетов, лабораторий, мастерских и других помещений</t>
  </si>
  <si>
    <t xml:space="preserve">№ </t>
  </si>
  <si>
    <t>Наименование</t>
  </si>
  <si>
    <t>Кабинеты:</t>
  </si>
  <si>
    <t>Русский язык и литература</t>
  </si>
  <si>
    <t>Математика</t>
  </si>
  <si>
    <t>Английский язык</t>
  </si>
  <si>
    <t>Немецкий язык</t>
  </si>
  <si>
    <t>Безопасность жизнедеятельности и охрана труда</t>
  </si>
  <si>
    <t>Социально-экономические дисциплины</t>
  </si>
  <si>
    <t>Химия, микробиология, физиология питания, санитария и гигиена</t>
  </si>
  <si>
    <t>Товароведение продовольственных товаров</t>
  </si>
  <si>
    <t>Техническое оснащение и организация рабочего места</t>
  </si>
  <si>
    <t>Технология кулинарного и кондитерского производства</t>
  </si>
  <si>
    <t>Лаборатории:</t>
  </si>
  <si>
    <t>Учебная кухня ресторана (с зонами для приготовления холодных, горячих блюд, кулинарных изделий, сладких блюд, десертов и напитков</t>
  </si>
  <si>
    <t>Учебный кондитерский цех</t>
  </si>
  <si>
    <t>Спортивный комплекс:</t>
  </si>
  <si>
    <t>Спортивный зал</t>
  </si>
  <si>
    <t>Открытая площадка с элементами полосы препятствия</t>
  </si>
  <si>
    <t>Стрелковый тир (электронный)</t>
  </si>
  <si>
    <t>Залы:</t>
  </si>
  <si>
    <t>Актовый зал</t>
  </si>
  <si>
    <t>Библиотека, читальный зал с выходом в сеть Интернет</t>
  </si>
  <si>
    <t>Практики</t>
  </si>
  <si>
    <t>Консультации</t>
  </si>
  <si>
    <t>Самоподготовка</t>
  </si>
  <si>
    <t>Объем образовательной программы в академических часах</t>
  </si>
  <si>
    <t>Занятия по дисциплинам и МДК</t>
  </si>
  <si>
    <t>Теоретическое обучение</t>
  </si>
  <si>
    <t>(18*2)</t>
  </si>
  <si>
    <t>(12*6)</t>
  </si>
  <si>
    <t>(18*1)</t>
  </si>
  <si>
    <t>Экзамен по модулю</t>
  </si>
  <si>
    <t>Эм</t>
  </si>
  <si>
    <t>"_____"____________2024 года</t>
  </si>
  <si>
    <t>УТВЕРЖДАЮ:                          и.о.директора ГБПОУ РО "ВТОПиТ"         ________________Н.А.Кузнецова</t>
  </si>
  <si>
    <t xml:space="preserve">Государственное бюджетное профессиональное образовательное учреждение                                                                                               Ростовской области                                                                                                                                                                                     "Волгодонский техникум общественного питания и торговли" </t>
  </si>
  <si>
    <r>
      <t xml:space="preserve">Год начала подготовки: </t>
    </r>
    <r>
      <rPr>
        <b/>
        <sz val="12"/>
        <color theme="1"/>
        <rFont val="Times New Roman"/>
        <family val="1"/>
        <charset val="204"/>
      </rPr>
      <t>2024 год</t>
    </r>
  </si>
  <si>
    <r>
      <t>Срок освоения программы: 1</t>
    </r>
    <r>
      <rPr>
        <b/>
        <sz val="12"/>
        <color theme="1"/>
        <rFont val="Times New Roman"/>
        <family val="1"/>
        <charset val="204"/>
      </rPr>
      <t xml:space="preserve"> года 10 месяцев</t>
    </r>
  </si>
  <si>
    <r>
      <t>Профессия: 38</t>
    </r>
    <r>
      <rPr>
        <b/>
        <sz val="12"/>
        <color theme="1"/>
        <rFont val="Times New Roman"/>
        <family val="1"/>
        <charset val="204"/>
      </rPr>
      <t>.01.02 Продавец, контролёр-кассир</t>
    </r>
  </si>
  <si>
    <t xml:space="preserve">Квалификация: </t>
  </si>
  <si>
    <t>защита проекта</t>
  </si>
  <si>
    <r>
      <t>Консультации</t>
    </r>
    <r>
      <rPr>
        <sz val="9"/>
        <color theme="1"/>
        <rFont val="Times New Roman"/>
        <family val="1"/>
        <charset val="204"/>
      </rPr>
      <t xml:space="preserve"> на учебную группу рассчитаны в объеме по 4 часа в год на обучающегося                                                                      </t>
    </r>
    <r>
      <rPr>
        <b/>
        <sz val="9"/>
        <color theme="1"/>
        <rFont val="Times New Roman"/>
        <family val="1"/>
        <charset val="204"/>
      </rPr>
      <t>Государственная итоговая аттестация:</t>
    </r>
    <r>
      <rPr>
        <sz val="9"/>
        <color theme="1"/>
        <rFont val="Times New Roman"/>
        <family val="1"/>
        <charset val="204"/>
      </rPr>
      <t xml:space="preserve">                                                    защита выпускной квалификационной работы, которая включает в себя:                                                                                                                            1. Выпускную практическую квалификационную работу                                                                                       2. Письменную экзаменационную работу                                                                                                                                               </t>
    </r>
    <r>
      <rPr>
        <sz val="9"/>
        <rFont val="Times New Roman"/>
        <family val="1"/>
        <charset val="204"/>
      </rPr>
      <t>с 24.06.2026 г. по 30.06.2026 г.</t>
    </r>
  </si>
  <si>
    <t>Учебной практики - 288 часов</t>
  </si>
  <si>
    <t>Производственной практики - 396 часа</t>
  </si>
  <si>
    <t>Дисциплин и МДК - 2196 часа</t>
  </si>
  <si>
    <t>Основы безопасности и защиты 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</si>
</sst>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theme="0" tint="-0.14993743705557422"/>
        <bgColor theme="0" tint="-0.14993743705557422"/>
      </patternFill>
    </fill>
    <fill>
      <patternFill patternType="solid">
        <fgColor theme="0"/>
        <bgColor theme="0"/>
      </patternFill>
    </fill>
    <fill>
      <patternFill patternType="solid">
        <fgColor theme="9" tint="0.39991454817346722"/>
        <bgColor theme="9" tint="0.39991454817346722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indexed="2"/>
        <bgColor indexed="2"/>
      </patternFill>
    </fill>
    <fill>
      <patternFill patternType="solid">
        <fgColor indexed="5"/>
        <bgColor indexed="5"/>
      </patternFill>
    </fill>
    <fill>
      <patternFill patternType="solid">
        <fgColor theme="0" tint="-0.14993743705557422"/>
        <bgColor theme="0"/>
      </patternFill>
    </fill>
    <fill>
      <patternFill patternType="solid">
        <fgColor theme="0" tint="-0.14993743705557422"/>
        <bgColor indexed="5"/>
      </patternFill>
    </fill>
    <fill>
      <patternFill patternType="solid">
        <fgColor rgb="FFFFFF00"/>
        <bgColor theme="0" tint="-0.14993743705557422"/>
      </patternFill>
    </fill>
    <fill>
      <patternFill patternType="solid">
        <fgColor rgb="FFFFFF0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theme="0"/>
        <bgColor indexed="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 tint="-0.14996795556505021"/>
        <bgColor indexed="5"/>
      </patternFill>
    </fill>
    <fill>
      <patternFill patternType="solid">
        <fgColor rgb="FFFF0000"/>
        <bgColor indexed="5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 tint="-0.14993743705557422"/>
      </patternFill>
    </fill>
    <fill>
      <patternFill patternType="solid">
        <fgColor theme="0" tint="-0.14996795556505021"/>
        <bgColor indexed="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0"/>
      </patternFill>
    </fill>
    <fill>
      <patternFill patternType="solid">
        <fgColor theme="3" tint="0.79998168889431442"/>
        <bgColor theme="0" tint="-0.34998626667073579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 tint="-0.14999847407452621"/>
        <bgColor theme="0" tint="-0.14993743705557422"/>
      </patternFill>
    </fill>
    <fill>
      <patternFill patternType="solid">
        <fgColor theme="0" tint="-0.14999847407452621"/>
        <bgColor theme="9" tint="0.39991454817346722"/>
      </patternFill>
    </fill>
    <fill>
      <patternFill patternType="solid">
        <fgColor theme="9" tint="0.39997558519241921"/>
        <bgColor theme="9" tint="0.39991454817346722"/>
      </patternFill>
    </fill>
    <fill>
      <patternFill patternType="solid">
        <fgColor rgb="FFFF0000"/>
        <bgColor theme="0" tint="-0.14993743705557422"/>
      </patternFill>
    </fill>
    <fill>
      <patternFill patternType="solid">
        <fgColor rgb="FFFF0000"/>
        <bgColor indexed="2"/>
      </patternFill>
    </fill>
    <fill>
      <patternFill patternType="solid">
        <fgColor rgb="FF00B0F0"/>
        <bgColor theme="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2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6" fillId="0" borderId="0"/>
  </cellStyleXfs>
  <cellXfs count="44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justify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9" fillId="2" borderId="14" xfId="0" applyFont="1" applyFill="1" applyBorder="1"/>
    <xf numFmtId="0" fontId="9" fillId="2" borderId="15" xfId="0" applyFont="1" applyFill="1" applyBorder="1"/>
    <xf numFmtId="0" fontId="9" fillId="2" borderId="15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49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2" fillId="0" borderId="0" xfId="0" applyFont="1"/>
    <xf numFmtId="49" fontId="11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2" fillId="0" borderId="1" xfId="0" applyFont="1" applyBorder="1"/>
    <xf numFmtId="0" fontId="11" fillId="0" borderId="1" xfId="0" applyFont="1" applyBorder="1" applyAlignment="1">
      <alignment horizontal="center" vertical="center"/>
    </xf>
    <xf numFmtId="0" fontId="0" fillId="0" borderId="1" xfId="0" applyBorder="1"/>
    <xf numFmtId="0" fontId="11" fillId="0" borderId="1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9" fillId="2" borderId="20" xfId="0" applyFont="1" applyFill="1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2" borderId="14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10" fillId="0" borderId="17" xfId="0" applyFont="1" applyBorder="1" applyAlignment="1">
      <alignment vertical="center" wrapText="1"/>
    </xf>
    <xf numFmtId="49" fontId="10" fillId="0" borderId="17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4" borderId="17" xfId="0" applyFont="1" applyFill="1" applyBorder="1" applyAlignment="1">
      <alignment vertical="center"/>
    </xf>
    <xf numFmtId="0" fontId="10" fillId="4" borderId="17" xfId="0" applyFont="1" applyFill="1" applyBorder="1" applyAlignment="1">
      <alignment vertical="center" wrapText="1"/>
    </xf>
    <xf numFmtId="0" fontId="10" fillId="4" borderId="17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9" fillId="2" borderId="15" xfId="0" applyFont="1" applyFill="1" applyBorder="1" applyAlignment="1">
      <alignment vertical="center" wrapText="1"/>
    </xf>
    <xf numFmtId="49" fontId="9" fillId="2" borderId="15" xfId="0" applyNumberFormat="1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vertical="center"/>
    </xf>
    <xf numFmtId="0" fontId="9" fillId="5" borderId="15" xfId="0" applyFont="1" applyFill="1" applyBorder="1" applyAlignment="1">
      <alignment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5" borderId="6" xfId="0" applyFont="1" applyFill="1" applyBorder="1" applyAlignment="1">
      <alignment vertical="center"/>
    </xf>
    <xf numFmtId="0" fontId="9" fillId="5" borderId="6" xfId="0" applyFont="1" applyFill="1" applyBorder="1" applyAlignment="1">
      <alignment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28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6" borderId="33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7" borderId="33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8" borderId="34" xfId="0" applyFont="1" applyFill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0" fontId="10" fillId="10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6" borderId="31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1" fillId="7" borderId="33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10" fillId="11" borderId="32" xfId="0" applyFont="1" applyFill="1" applyBorder="1" applyAlignment="1">
      <alignment horizontal="center" vertical="center"/>
    </xf>
    <xf numFmtId="0" fontId="10" fillId="9" borderId="33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7" borderId="37" xfId="0" applyFont="1" applyFill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10" fillId="10" borderId="30" xfId="0" applyFont="1" applyFill="1" applyBorder="1" applyAlignment="1">
      <alignment horizontal="center" vertical="center"/>
    </xf>
    <xf numFmtId="0" fontId="10" fillId="10" borderId="37" xfId="0" applyFont="1" applyFill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10" fillId="9" borderId="37" xfId="0" applyFont="1" applyFill="1" applyBorder="1" applyAlignment="1">
      <alignment horizontal="center" vertical="center"/>
    </xf>
    <xf numFmtId="0" fontId="10" fillId="10" borderId="31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7" borderId="32" xfId="0" applyFont="1" applyFill="1" applyBorder="1" applyAlignment="1">
      <alignment horizontal="center" vertical="center"/>
    </xf>
    <xf numFmtId="0" fontId="11" fillId="6" borderId="33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6" borderId="39" xfId="0" applyFont="1" applyFill="1" applyBorder="1" applyAlignment="1">
      <alignment horizontal="center" vertical="center"/>
    </xf>
    <xf numFmtId="0" fontId="10" fillId="7" borderId="39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left"/>
    </xf>
    <xf numFmtId="0" fontId="10" fillId="0" borderId="46" xfId="0" applyFont="1" applyBorder="1" applyAlignment="1">
      <alignment horizontal="left"/>
    </xf>
    <xf numFmtId="0" fontId="10" fillId="0" borderId="47" xfId="0" applyFont="1" applyBorder="1" applyAlignment="1">
      <alignment horizontal="left"/>
    </xf>
    <xf numFmtId="0" fontId="5" fillId="0" borderId="0" xfId="0" applyFont="1"/>
    <xf numFmtId="0" fontId="10" fillId="0" borderId="48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7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10" fillId="0" borderId="1" xfId="1" applyFont="1" applyBorder="1" applyAlignment="1">
      <alignment vertical="center" wrapText="1"/>
    </xf>
    <xf numFmtId="0" fontId="10" fillId="0" borderId="6" xfId="1" applyFont="1" applyBorder="1" applyAlignment="1">
      <alignment vertical="center"/>
    </xf>
    <xf numFmtId="0" fontId="10" fillId="12" borderId="32" xfId="0" applyFont="1" applyFill="1" applyBorder="1" applyAlignment="1">
      <alignment horizontal="center" vertical="center"/>
    </xf>
    <xf numFmtId="0" fontId="10" fillId="13" borderId="33" xfId="0" applyFont="1" applyFill="1" applyBorder="1" applyAlignment="1">
      <alignment horizontal="center" vertical="center"/>
    </xf>
    <xf numFmtId="0" fontId="11" fillId="12" borderId="33" xfId="0" applyFont="1" applyFill="1" applyBorder="1" applyAlignment="1">
      <alignment horizontal="center" vertical="center"/>
    </xf>
    <xf numFmtId="0" fontId="10" fillId="14" borderId="32" xfId="0" applyFont="1" applyFill="1" applyBorder="1" applyAlignment="1">
      <alignment horizontal="center" vertical="center"/>
    </xf>
    <xf numFmtId="0" fontId="10" fillId="15" borderId="33" xfId="0" applyFont="1" applyFill="1" applyBorder="1" applyAlignment="1">
      <alignment horizontal="center" vertical="center"/>
    </xf>
    <xf numFmtId="0" fontId="10" fillId="16" borderId="33" xfId="0" applyFont="1" applyFill="1" applyBorder="1" applyAlignment="1">
      <alignment horizontal="center" vertical="center"/>
    </xf>
    <xf numFmtId="0" fontId="10" fillId="17" borderId="37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18" borderId="37" xfId="0" applyFont="1" applyFill="1" applyBorder="1" applyAlignment="1">
      <alignment horizontal="center" vertical="center"/>
    </xf>
    <xf numFmtId="0" fontId="10" fillId="17" borderId="3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19" borderId="36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18" borderId="31" xfId="0" applyFont="1" applyFill="1" applyBorder="1" applyAlignment="1">
      <alignment horizontal="center" vertical="center"/>
    </xf>
    <xf numFmtId="0" fontId="10" fillId="17" borderId="32" xfId="0" applyFont="1" applyFill="1" applyBorder="1" applyAlignment="1">
      <alignment horizontal="center" vertical="center"/>
    </xf>
    <xf numFmtId="0" fontId="10" fillId="17" borderId="33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18" borderId="33" xfId="0" applyFont="1" applyFill="1" applyBorder="1" applyAlignment="1">
      <alignment horizontal="center" vertical="center"/>
    </xf>
    <xf numFmtId="0" fontId="10" fillId="12" borderId="39" xfId="0" applyFont="1" applyFill="1" applyBorder="1" applyAlignment="1">
      <alignment horizontal="center" vertical="center"/>
    </xf>
    <xf numFmtId="0" fontId="10" fillId="20" borderId="33" xfId="0" applyFont="1" applyFill="1" applyBorder="1" applyAlignment="1">
      <alignment horizontal="center" vertical="center"/>
    </xf>
    <xf numFmtId="0" fontId="10" fillId="11" borderId="3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/>
    <xf numFmtId="0" fontId="10" fillId="4" borderId="18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9" fillId="2" borderId="5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10" fillId="5" borderId="49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0" fillId="3" borderId="49" xfId="0" applyFont="1" applyFill="1" applyBorder="1" applyAlignment="1">
      <alignment horizontal="center" vertical="center"/>
    </xf>
    <xf numFmtId="0" fontId="10" fillId="17" borderId="35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9" fillId="17" borderId="1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21" borderId="2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9" fillId="5" borderId="53" xfId="0" applyFont="1" applyFill="1" applyBorder="1" applyAlignment="1">
      <alignment horizontal="center" vertical="center"/>
    </xf>
    <xf numFmtId="0" fontId="10" fillId="5" borderId="45" xfId="0" applyFont="1" applyFill="1" applyBorder="1" applyAlignment="1">
      <alignment horizontal="center" vertical="center"/>
    </xf>
    <xf numFmtId="0" fontId="10" fillId="8" borderId="48" xfId="0" applyFont="1" applyFill="1" applyBorder="1" applyAlignment="1">
      <alignment horizontal="center" vertical="center"/>
    </xf>
    <xf numFmtId="0" fontId="10" fillId="17" borderId="48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10" fillId="10" borderId="48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9" fillId="17" borderId="24" xfId="0" applyFont="1" applyFill="1" applyBorder="1" applyAlignment="1">
      <alignment horizontal="center" vertical="center"/>
    </xf>
    <xf numFmtId="0" fontId="9" fillId="17" borderId="50" xfId="0" applyFont="1" applyFill="1" applyBorder="1" applyAlignment="1">
      <alignment horizontal="center" vertical="center"/>
    </xf>
    <xf numFmtId="0" fontId="10" fillId="22" borderId="33" xfId="0" applyFont="1" applyFill="1" applyBorder="1" applyAlignment="1">
      <alignment horizontal="center" vertical="center"/>
    </xf>
    <xf numFmtId="0" fontId="10" fillId="22" borderId="2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23" borderId="35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16" borderId="31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0" fillId="16" borderId="35" xfId="0" applyFont="1" applyFill="1" applyBorder="1" applyAlignment="1">
      <alignment horizontal="center" vertical="center"/>
    </xf>
    <xf numFmtId="0" fontId="10" fillId="24" borderId="2" xfId="0" applyFont="1" applyFill="1" applyBorder="1" applyAlignment="1">
      <alignment horizontal="center" vertical="center"/>
    </xf>
    <xf numFmtId="0" fontId="10" fillId="25" borderId="1" xfId="0" applyFont="1" applyFill="1" applyBorder="1" applyAlignment="1">
      <alignment horizontal="center" vertical="center"/>
    </xf>
    <xf numFmtId="0" fontId="10" fillId="25" borderId="2" xfId="0" applyFont="1" applyFill="1" applyBorder="1" applyAlignment="1">
      <alignment horizontal="center" vertical="center"/>
    </xf>
    <xf numFmtId="0" fontId="10" fillId="25" borderId="17" xfId="0" applyFont="1" applyFill="1" applyBorder="1" applyAlignment="1">
      <alignment horizontal="center" vertical="center"/>
    </xf>
    <xf numFmtId="0" fontId="10" fillId="24" borderId="1" xfId="0" applyFont="1" applyFill="1" applyBorder="1" applyAlignment="1">
      <alignment horizontal="center" vertical="center"/>
    </xf>
    <xf numFmtId="0" fontId="10" fillId="24" borderId="45" xfId="0" applyFont="1" applyFill="1" applyBorder="1" applyAlignment="1">
      <alignment horizontal="center" vertical="center"/>
    </xf>
    <xf numFmtId="0" fontId="10" fillId="24" borderId="35" xfId="0" applyFont="1" applyFill="1" applyBorder="1" applyAlignment="1">
      <alignment horizontal="center" vertical="center"/>
    </xf>
    <xf numFmtId="0" fontId="10" fillId="24" borderId="17" xfId="0" applyFont="1" applyFill="1" applyBorder="1" applyAlignment="1">
      <alignment horizontal="center" vertical="center"/>
    </xf>
    <xf numFmtId="0" fontId="10" fillId="24" borderId="41" xfId="0" applyFont="1" applyFill="1" applyBorder="1" applyAlignment="1">
      <alignment horizontal="center" vertical="center"/>
    </xf>
    <xf numFmtId="0" fontId="10" fillId="24" borderId="40" xfId="0" applyFont="1" applyFill="1" applyBorder="1" applyAlignment="1">
      <alignment horizontal="center" vertical="center"/>
    </xf>
    <xf numFmtId="0" fontId="10" fillId="24" borderId="42" xfId="0" applyFont="1" applyFill="1" applyBorder="1" applyAlignment="1">
      <alignment horizontal="center" vertical="center"/>
    </xf>
    <xf numFmtId="0" fontId="10" fillId="24" borderId="50" xfId="0" applyFont="1" applyFill="1" applyBorder="1" applyAlignment="1">
      <alignment horizontal="center" vertical="center"/>
    </xf>
    <xf numFmtId="0" fontId="10" fillId="25" borderId="32" xfId="0" applyFont="1" applyFill="1" applyBorder="1" applyAlignment="1">
      <alignment horizontal="center" vertical="center"/>
    </xf>
    <xf numFmtId="0" fontId="10" fillId="25" borderId="33" xfId="0" applyFont="1" applyFill="1" applyBorder="1" applyAlignment="1">
      <alignment horizontal="center" vertical="center"/>
    </xf>
    <xf numFmtId="0" fontId="9" fillId="26" borderId="50" xfId="0" applyFont="1" applyFill="1" applyBorder="1" applyAlignment="1">
      <alignment horizontal="center" vertical="center"/>
    </xf>
    <xf numFmtId="0" fontId="10" fillId="24" borderId="2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/>
    <xf numFmtId="0" fontId="9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4" fillId="27" borderId="1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8" borderId="2" xfId="0" applyFont="1" applyFill="1" applyBorder="1" applyAlignment="1">
      <alignment horizontal="center" vertical="center"/>
    </xf>
    <xf numFmtId="0" fontId="10" fillId="29" borderId="33" xfId="0" applyFont="1" applyFill="1" applyBorder="1" applyAlignment="1">
      <alignment horizontal="center" vertical="center"/>
    </xf>
    <xf numFmtId="0" fontId="10" fillId="28" borderId="32" xfId="0" applyFont="1" applyFill="1" applyBorder="1" applyAlignment="1">
      <alignment horizontal="center" vertical="center"/>
    </xf>
    <xf numFmtId="0" fontId="10" fillId="19" borderId="32" xfId="0" applyFont="1" applyFill="1" applyBorder="1" applyAlignment="1">
      <alignment horizontal="center" vertical="center"/>
    </xf>
    <xf numFmtId="0" fontId="10" fillId="19" borderId="33" xfId="0" applyFont="1" applyFill="1" applyBorder="1" applyAlignment="1">
      <alignment horizontal="center" vertical="center"/>
    </xf>
    <xf numFmtId="0" fontId="10" fillId="19" borderId="37" xfId="0" applyFont="1" applyFill="1" applyBorder="1" applyAlignment="1">
      <alignment horizontal="center" vertical="center"/>
    </xf>
    <xf numFmtId="0" fontId="10" fillId="19" borderId="30" xfId="0" applyFont="1" applyFill="1" applyBorder="1" applyAlignment="1">
      <alignment horizontal="center" vertical="center"/>
    </xf>
    <xf numFmtId="0" fontId="10" fillId="19" borderId="31" xfId="0" applyFont="1" applyFill="1" applyBorder="1" applyAlignment="1">
      <alignment horizontal="center" vertical="center"/>
    </xf>
    <xf numFmtId="0" fontId="10" fillId="19" borderId="39" xfId="0" applyFont="1" applyFill="1" applyBorder="1" applyAlignment="1">
      <alignment horizontal="center" vertical="center"/>
    </xf>
    <xf numFmtId="0" fontId="10" fillId="19" borderId="38" xfId="0" applyFont="1" applyFill="1" applyBorder="1" applyAlignment="1">
      <alignment horizontal="center" vertical="center"/>
    </xf>
    <xf numFmtId="0" fontId="10" fillId="29" borderId="31" xfId="0" applyFont="1" applyFill="1" applyBorder="1" applyAlignment="1">
      <alignment horizontal="center" vertical="center"/>
    </xf>
    <xf numFmtId="0" fontId="10" fillId="13" borderId="39" xfId="0" applyFont="1" applyFill="1" applyBorder="1" applyAlignment="1">
      <alignment horizontal="center" vertical="center"/>
    </xf>
    <xf numFmtId="0" fontId="10" fillId="29" borderId="39" xfId="0" applyFont="1" applyFill="1" applyBorder="1" applyAlignment="1">
      <alignment horizontal="center" vertical="center"/>
    </xf>
    <xf numFmtId="0" fontId="10" fillId="19" borderId="34" xfId="0" applyFont="1" applyFill="1" applyBorder="1" applyAlignment="1">
      <alignment horizontal="center" vertical="center"/>
    </xf>
    <xf numFmtId="0" fontId="22" fillId="0" borderId="55" xfId="0" applyFont="1" applyFill="1" applyBorder="1" applyAlignment="1">
      <alignment horizontal="center" vertical="center"/>
    </xf>
    <xf numFmtId="0" fontId="22" fillId="30" borderId="56" xfId="0" applyFont="1" applyFill="1" applyBorder="1" applyAlignment="1">
      <alignment horizontal="center" vertical="center"/>
    </xf>
    <xf numFmtId="0" fontId="22" fillId="0" borderId="57" xfId="0" applyFont="1" applyFill="1" applyBorder="1" applyAlignment="1">
      <alignment horizontal="center" vertical="center"/>
    </xf>
    <xf numFmtId="0" fontId="22" fillId="18" borderId="58" xfId="0" applyFont="1" applyFill="1" applyBorder="1" applyAlignment="1">
      <alignment horizontal="center" vertical="center"/>
    </xf>
    <xf numFmtId="0" fontId="22" fillId="0" borderId="58" xfId="0" applyFont="1" applyFill="1" applyBorder="1" applyAlignment="1">
      <alignment horizontal="center" vertical="center"/>
    </xf>
    <xf numFmtId="0" fontId="10" fillId="30" borderId="33" xfId="0" applyFont="1" applyFill="1" applyBorder="1" applyAlignment="1">
      <alignment horizontal="center" vertical="center"/>
    </xf>
    <xf numFmtId="0" fontId="10" fillId="31" borderId="33" xfId="0" applyFont="1" applyFill="1" applyBorder="1" applyAlignment="1">
      <alignment horizontal="center" vertical="center"/>
    </xf>
    <xf numFmtId="0" fontId="10" fillId="18" borderId="36" xfId="0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center" vertical="center"/>
    </xf>
    <xf numFmtId="0" fontId="22" fillId="18" borderId="60" xfId="0" applyFont="1" applyFill="1" applyBorder="1" applyAlignment="1">
      <alignment horizontal="center" vertical="center"/>
    </xf>
    <xf numFmtId="0" fontId="10" fillId="28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23" borderId="33" xfId="0" applyFont="1" applyFill="1" applyBorder="1" applyAlignment="1">
      <alignment horizontal="center" vertical="center"/>
    </xf>
    <xf numFmtId="0" fontId="10" fillId="32" borderId="32" xfId="0" applyFont="1" applyFill="1" applyBorder="1" applyAlignment="1">
      <alignment horizontal="center" vertical="center"/>
    </xf>
    <xf numFmtId="0" fontId="10" fillId="32" borderId="33" xfId="0" applyFont="1" applyFill="1" applyBorder="1" applyAlignment="1">
      <alignment horizontal="center" vertical="center"/>
    </xf>
    <xf numFmtId="0" fontId="10" fillId="33" borderId="32" xfId="0" applyFont="1" applyFill="1" applyBorder="1" applyAlignment="1">
      <alignment horizontal="center" vertical="center"/>
    </xf>
    <xf numFmtId="0" fontId="10" fillId="32" borderId="36" xfId="0" applyFont="1" applyFill="1" applyBorder="1" applyAlignment="1">
      <alignment horizontal="center" vertical="center"/>
    </xf>
    <xf numFmtId="0" fontId="10" fillId="32" borderId="37" xfId="0" applyFont="1" applyFill="1" applyBorder="1" applyAlignment="1">
      <alignment horizontal="center" vertical="center"/>
    </xf>
    <xf numFmtId="0" fontId="1" fillId="0" borderId="0" xfId="0" applyFont="1"/>
    <xf numFmtId="0" fontId="10" fillId="0" borderId="1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0" fillId="35" borderId="32" xfId="0" applyFont="1" applyFill="1" applyBorder="1" applyAlignment="1">
      <alignment horizontal="center" vertical="center"/>
    </xf>
    <xf numFmtId="0" fontId="10" fillId="35" borderId="33" xfId="0" applyFont="1" applyFill="1" applyBorder="1" applyAlignment="1">
      <alignment horizontal="center" vertical="center"/>
    </xf>
    <xf numFmtId="0" fontId="9" fillId="36" borderId="52" xfId="0" applyFont="1" applyFill="1" applyBorder="1" applyAlignment="1">
      <alignment horizontal="center" vertical="center"/>
    </xf>
    <xf numFmtId="0" fontId="9" fillId="31" borderId="29" xfId="0" applyFont="1" applyFill="1" applyBorder="1" applyAlignment="1">
      <alignment horizontal="center" vertical="center"/>
    </xf>
    <xf numFmtId="0" fontId="9" fillId="24" borderId="50" xfId="0" applyFont="1" applyFill="1" applyBorder="1" applyAlignment="1">
      <alignment horizontal="center" vertical="center"/>
    </xf>
    <xf numFmtId="0" fontId="10" fillId="24" borderId="33" xfId="0" applyFont="1" applyFill="1" applyBorder="1" applyAlignment="1">
      <alignment horizontal="center" vertical="center"/>
    </xf>
    <xf numFmtId="0" fontId="9" fillId="35" borderId="51" xfId="0" applyFont="1" applyFill="1" applyBorder="1" applyAlignment="1">
      <alignment horizontal="center" vertical="center"/>
    </xf>
    <xf numFmtId="0" fontId="9" fillId="35" borderId="29" xfId="0" applyFont="1" applyFill="1" applyBorder="1" applyAlignment="1">
      <alignment horizontal="center" vertical="center"/>
    </xf>
    <xf numFmtId="0" fontId="9" fillId="35" borderId="14" xfId="0" applyFont="1" applyFill="1" applyBorder="1" applyAlignment="1">
      <alignment horizontal="center" vertical="center"/>
    </xf>
    <xf numFmtId="0" fontId="10" fillId="18" borderId="32" xfId="0" applyFont="1" applyFill="1" applyBorder="1" applyAlignment="1">
      <alignment horizontal="center" vertical="center"/>
    </xf>
    <xf numFmtId="0" fontId="10" fillId="30" borderId="32" xfId="0" applyFont="1" applyFill="1" applyBorder="1" applyAlignment="1">
      <alignment horizontal="center" vertical="center"/>
    </xf>
    <xf numFmtId="0" fontId="9" fillId="33" borderId="19" xfId="0" applyFont="1" applyFill="1" applyBorder="1" applyAlignment="1">
      <alignment horizontal="center" vertical="center"/>
    </xf>
    <xf numFmtId="0" fontId="10" fillId="37" borderId="30" xfId="0" applyFont="1" applyFill="1" applyBorder="1" applyAlignment="1">
      <alignment horizontal="center" vertical="center"/>
    </xf>
    <xf numFmtId="0" fontId="10" fillId="37" borderId="31" xfId="0" applyFont="1" applyFill="1" applyBorder="1" applyAlignment="1">
      <alignment horizontal="center" vertical="center"/>
    </xf>
    <xf numFmtId="0" fontId="10" fillId="37" borderId="38" xfId="0" applyFont="1" applyFill="1" applyBorder="1" applyAlignment="1">
      <alignment horizontal="center" vertical="center"/>
    </xf>
    <xf numFmtId="0" fontId="10" fillId="37" borderId="63" xfId="0" applyFont="1" applyFill="1" applyBorder="1" applyAlignment="1">
      <alignment horizontal="center" vertical="center"/>
    </xf>
    <xf numFmtId="0" fontId="0" fillId="0" borderId="27" xfId="0" applyBorder="1"/>
    <xf numFmtId="0" fontId="10" fillId="23" borderId="32" xfId="0" applyFont="1" applyFill="1" applyBorder="1" applyAlignment="1">
      <alignment horizontal="center" vertical="center"/>
    </xf>
    <xf numFmtId="0" fontId="10" fillId="10" borderId="33" xfId="0" applyFont="1" applyFill="1" applyBorder="1" applyAlignment="1">
      <alignment horizontal="center" vertical="center"/>
    </xf>
    <xf numFmtId="0" fontId="10" fillId="10" borderId="32" xfId="0" applyFont="1" applyFill="1" applyBorder="1" applyAlignment="1">
      <alignment horizontal="center" vertical="center"/>
    </xf>
    <xf numFmtId="0" fontId="22" fillId="32" borderId="61" xfId="0" applyFont="1" applyFill="1" applyBorder="1" applyAlignment="1">
      <alignment horizontal="center" vertical="center"/>
    </xf>
    <xf numFmtId="0" fontId="22" fillId="32" borderId="62" xfId="0" applyFont="1" applyFill="1" applyBorder="1" applyAlignment="1">
      <alignment horizontal="center" vertical="center"/>
    </xf>
    <xf numFmtId="0" fontId="10" fillId="34" borderId="35" xfId="0" applyFont="1" applyFill="1" applyBorder="1" applyAlignment="1">
      <alignment horizontal="center" vertical="center"/>
    </xf>
    <xf numFmtId="0" fontId="10" fillId="37" borderId="41" xfId="0" applyFont="1" applyFill="1" applyBorder="1" applyAlignment="1">
      <alignment horizontal="center" vertical="center"/>
    </xf>
    <xf numFmtId="0" fontId="10" fillId="38" borderId="31" xfId="0" applyFont="1" applyFill="1" applyBorder="1" applyAlignment="1">
      <alignment horizontal="center" vertical="center"/>
    </xf>
    <xf numFmtId="0" fontId="10" fillId="12" borderId="33" xfId="0" applyFont="1" applyFill="1" applyBorder="1" applyAlignment="1">
      <alignment horizontal="center" vertical="center"/>
    </xf>
    <xf numFmtId="0" fontId="10" fillId="35" borderId="39" xfId="0" applyFont="1" applyFill="1" applyBorder="1" applyAlignment="1">
      <alignment horizontal="center" vertical="center"/>
    </xf>
    <xf numFmtId="0" fontId="10" fillId="38" borderId="33" xfId="0" applyFont="1" applyFill="1" applyBorder="1" applyAlignment="1">
      <alignment horizontal="center" vertical="center"/>
    </xf>
    <xf numFmtId="0" fontId="10" fillId="11" borderId="33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31" borderId="37" xfId="0" applyFont="1" applyFill="1" applyBorder="1" applyAlignment="1">
      <alignment horizontal="center" vertical="center"/>
    </xf>
    <xf numFmtId="0" fontId="11" fillId="39" borderId="33" xfId="0" applyFont="1" applyFill="1" applyBorder="1" applyAlignment="1">
      <alignment horizontal="center" vertical="center"/>
    </xf>
    <xf numFmtId="0" fontId="22" fillId="28" borderId="64" xfId="0" applyFont="1" applyFill="1" applyBorder="1" applyAlignment="1">
      <alignment horizontal="center" vertical="center"/>
    </xf>
    <xf numFmtId="0" fontId="10" fillId="35" borderId="28" xfId="0" applyFont="1" applyFill="1" applyBorder="1" applyAlignment="1">
      <alignment horizontal="center" vertical="center"/>
    </xf>
    <xf numFmtId="0" fontId="0" fillId="0" borderId="0" xfId="0" applyBorder="1"/>
    <xf numFmtId="0" fontId="10" fillId="40" borderId="33" xfId="0" applyFont="1" applyFill="1" applyBorder="1" applyAlignment="1">
      <alignment horizontal="center" vertical="center"/>
    </xf>
    <xf numFmtId="0" fontId="10" fillId="40" borderId="32" xfId="0" applyFont="1" applyFill="1" applyBorder="1" applyAlignment="1">
      <alignment horizontal="center" vertical="center"/>
    </xf>
    <xf numFmtId="0" fontId="11" fillId="32" borderId="32" xfId="0" applyFont="1" applyFill="1" applyBorder="1" applyAlignment="1">
      <alignment horizontal="center" vertical="center"/>
    </xf>
    <xf numFmtId="0" fontId="22" fillId="28" borderId="58" xfId="0" applyFont="1" applyFill="1" applyBorder="1" applyAlignment="1">
      <alignment horizontal="center" vertical="center"/>
    </xf>
    <xf numFmtId="0" fontId="10" fillId="32" borderId="41" xfId="0" applyFont="1" applyFill="1" applyBorder="1" applyAlignment="1">
      <alignment horizontal="center" vertical="center"/>
    </xf>
    <xf numFmtId="0" fontId="10" fillId="28" borderId="1" xfId="0" applyFont="1" applyFill="1" applyBorder="1" applyAlignment="1">
      <alignment horizontal="center" vertical="center"/>
    </xf>
    <xf numFmtId="0" fontId="10" fillId="28" borderId="6" xfId="0" applyFont="1" applyFill="1" applyBorder="1" applyAlignment="1">
      <alignment horizontal="center" vertical="center"/>
    </xf>
    <xf numFmtId="0" fontId="10" fillId="41" borderId="2" xfId="0" applyFont="1" applyFill="1" applyBorder="1" applyAlignment="1">
      <alignment horizontal="center" vertical="center"/>
    </xf>
    <xf numFmtId="0" fontId="22" fillId="18" borderId="65" xfId="0" applyFont="1" applyFill="1" applyBorder="1" applyAlignment="1">
      <alignment horizontal="center" vertical="center"/>
    </xf>
    <xf numFmtId="0" fontId="10" fillId="32" borderId="40" xfId="0" applyFont="1" applyFill="1" applyBorder="1" applyAlignment="1">
      <alignment horizontal="center" vertical="center"/>
    </xf>
    <xf numFmtId="0" fontId="10" fillId="24" borderId="3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66" xfId="0" applyFont="1" applyFill="1" applyBorder="1" applyAlignment="1">
      <alignment horizontal="center" vertical="center"/>
    </xf>
    <xf numFmtId="0" fontId="10" fillId="32" borderId="54" xfId="0" applyFont="1" applyFill="1" applyBorder="1" applyAlignment="1">
      <alignment horizontal="center" vertical="center"/>
    </xf>
    <xf numFmtId="0" fontId="10" fillId="32" borderId="67" xfId="0" applyFont="1" applyFill="1" applyBorder="1" applyAlignment="1">
      <alignment horizontal="center" vertical="center"/>
    </xf>
    <xf numFmtId="0" fontId="10" fillId="18" borderId="5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10" fillId="0" borderId="49" xfId="0" applyFont="1" applyFill="1" applyBorder="1" applyAlignment="1">
      <alignment vertical="center"/>
    </xf>
    <xf numFmtId="0" fontId="10" fillId="18" borderId="68" xfId="0" applyFont="1" applyFill="1" applyBorder="1" applyAlignment="1">
      <alignment horizontal="center" vertical="center"/>
    </xf>
    <xf numFmtId="0" fontId="22" fillId="28" borderId="57" xfId="0" applyFont="1" applyFill="1" applyBorder="1" applyAlignment="1">
      <alignment horizontal="center" vertical="center"/>
    </xf>
    <xf numFmtId="0" fontId="11" fillId="11" borderId="32" xfId="0" applyFont="1" applyFill="1" applyBorder="1" applyAlignment="1">
      <alignment horizontal="center" vertical="center"/>
    </xf>
    <xf numFmtId="0" fontId="11" fillId="42" borderId="33" xfId="0" applyFont="1" applyFill="1" applyBorder="1" applyAlignment="1">
      <alignment horizontal="center" vertical="center"/>
    </xf>
    <xf numFmtId="0" fontId="10" fillId="35" borderId="34" xfId="0" applyFont="1" applyFill="1" applyBorder="1" applyAlignment="1">
      <alignment horizontal="center" vertical="center"/>
    </xf>
    <xf numFmtId="0" fontId="10" fillId="19" borderId="3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12" xfId="0" applyFont="1" applyBorder="1" applyAlignment="1">
      <alignment horizontal="center" vertical="center" textRotation="90" wrapText="1"/>
    </xf>
    <xf numFmtId="0" fontId="9" fillId="0" borderId="12" xfId="0" applyFont="1" applyBorder="1" applyAlignment="1">
      <alignment horizontal="center" vertical="center" textRotation="90"/>
    </xf>
    <xf numFmtId="0" fontId="19" fillId="0" borderId="6" xfId="0" applyFont="1" applyBorder="1" applyAlignment="1">
      <alignment horizontal="center" vertical="center" textRotation="90"/>
    </xf>
    <xf numFmtId="0" fontId="9" fillId="0" borderId="6" xfId="0" applyFont="1" applyFill="1" applyBorder="1" applyAlignment="1">
      <alignment horizontal="center" vertical="center" textRotation="90" wrapText="1"/>
    </xf>
    <xf numFmtId="0" fontId="9" fillId="0" borderId="7" xfId="0" applyFont="1" applyFill="1" applyBorder="1" applyAlignment="1">
      <alignment horizontal="center" vertical="center" textRotation="90" wrapText="1"/>
    </xf>
    <xf numFmtId="0" fontId="9" fillId="0" borderId="12" xfId="0" applyFont="1" applyFill="1" applyBorder="1" applyAlignment="1">
      <alignment horizontal="center" vertical="center" textRotation="90" wrapText="1"/>
    </xf>
    <xf numFmtId="0" fontId="10" fillId="0" borderId="6" xfId="0" applyFont="1" applyFill="1" applyBorder="1" applyAlignment="1">
      <alignment horizontal="center" vertical="center" textRotation="90" wrapText="1"/>
    </xf>
    <xf numFmtId="0" fontId="10" fillId="0" borderId="7" xfId="0" applyFont="1" applyFill="1" applyBorder="1" applyAlignment="1">
      <alignment horizontal="center" vertical="center" textRotation="90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left" vertical="top" wrapText="1"/>
    </xf>
    <xf numFmtId="0" fontId="13" fillId="3" borderId="22" xfId="0" applyFont="1" applyFill="1" applyBorder="1" applyAlignment="1">
      <alignment horizontal="left" vertical="top" wrapText="1"/>
    </xf>
    <xf numFmtId="0" fontId="13" fillId="3" borderId="23" xfId="0" applyFont="1" applyFill="1" applyBorder="1" applyAlignment="1">
      <alignment horizontal="left" vertical="top" wrapText="1"/>
    </xf>
    <xf numFmtId="0" fontId="13" fillId="3" borderId="27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left" vertical="top" wrapText="1"/>
    </xf>
    <xf numFmtId="0" fontId="13" fillId="3" borderId="11" xfId="0" applyFont="1" applyFill="1" applyBorder="1" applyAlignment="1">
      <alignment horizontal="left" vertical="top" wrapText="1"/>
    </xf>
    <xf numFmtId="0" fontId="13" fillId="3" borderId="43" xfId="0" applyFont="1" applyFill="1" applyBorder="1" applyAlignment="1">
      <alignment horizontal="left" vertical="top" wrapText="1"/>
    </xf>
    <xf numFmtId="0" fontId="13" fillId="3" borderId="44" xfId="0" applyFont="1" applyFill="1" applyBorder="1" applyAlignment="1">
      <alignment horizontal="left" vertical="top" wrapText="1"/>
    </xf>
    <xf numFmtId="0" fontId="13" fillId="3" borderId="13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0" borderId="45" xfId="0" applyFont="1" applyBorder="1" applyAlignment="1">
      <alignment horizontal="left"/>
    </xf>
    <xf numFmtId="0" fontId="10" fillId="0" borderId="46" xfId="0" applyFont="1" applyBorder="1" applyAlignment="1">
      <alignment horizontal="left"/>
    </xf>
    <xf numFmtId="0" fontId="10" fillId="3" borderId="24" xfId="0" applyFont="1" applyFill="1" applyBorder="1" applyAlignment="1">
      <alignment horizontal="left" vertical="center"/>
    </xf>
    <xf numFmtId="0" fontId="10" fillId="3" borderId="25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textRotation="90" wrapText="1"/>
    </xf>
    <xf numFmtId="0" fontId="10" fillId="3" borderId="26" xfId="0" applyFont="1" applyFill="1" applyBorder="1" applyAlignment="1">
      <alignment horizontal="left" vertical="center"/>
    </xf>
    <xf numFmtId="0" fontId="10" fillId="3" borderId="28" xfId="0" applyFont="1" applyFill="1" applyBorder="1" applyAlignment="1">
      <alignment horizontal="left" vertical="center"/>
    </xf>
    <xf numFmtId="0" fontId="10" fillId="3" borderId="28" xfId="0" applyFont="1" applyFill="1" applyBorder="1" applyAlignment="1">
      <alignment horizontal="left" vertical="center" wrapText="1"/>
    </xf>
    <xf numFmtId="0" fontId="10" fillId="3" borderId="2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E20" sqref="E20"/>
    </sheetView>
  </sheetViews>
  <sheetFormatPr defaultColWidth="9" defaultRowHeight="15"/>
  <cols>
    <col min="1" max="1" width="9.140625" customWidth="1"/>
  </cols>
  <sheetData>
    <row r="1" spans="1:14" ht="48" customHeight="1">
      <c r="A1" s="176"/>
      <c r="B1" s="176"/>
      <c r="C1" s="176"/>
      <c r="D1" s="176"/>
      <c r="E1" s="176"/>
      <c r="F1" s="176"/>
      <c r="G1" s="176"/>
      <c r="H1" s="176"/>
      <c r="I1" s="176"/>
      <c r="J1" s="352" t="s">
        <v>304</v>
      </c>
      <c r="K1" s="352"/>
      <c r="L1" s="352"/>
      <c r="M1" s="352"/>
      <c r="N1" s="176"/>
    </row>
    <row r="2" spans="1:14" ht="15.75">
      <c r="A2" s="176"/>
      <c r="B2" s="176"/>
      <c r="C2" s="176"/>
      <c r="D2" s="176"/>
      <c r="E2" s="176"/>
      <c r="F2" s="176"/>
      <c r="G2" s="176"/>
      <c r="H2" s="176"/>
      <c r="I2" s="176"/>
      <c r="J2" s="353" t="s">
        <v>303</v>
      </c>
      <c r="K2" s="353"/>
      <c r="L2" s="353"/>
      <c r="M2" s="353"/>
      <c r="N2" s="176"/>
    </row>
    <row r="3" spans="1:14" ht="15.75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</row>
    <row r="4" spans="1:14" ht="33" customHeight="1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</row>
    <row r="5" spans="1:14" ht="66" customHeight="1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</row>
    <row r="6" spans="1:14" ht="63" customHeight="1">
      <c r="A6" s="354" t="s">
        <v>305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</row>
    <row r="7" spans="1:14" ht="15.75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</row>
    <row r="8" spans="1:14" ht="15.75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</row>
    <row r="9" spans="1:14" ht="15.75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</row>
    <row r="10" spans="1:14" ht="15.75">
      <c r="A10" s="176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</row>
    <row r="11" spans="1:14" ht="15.75">
      <c r="A11" s="176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</row>
    <row r="12" spans="1:14" ht="15.75">
      <c r="A12" s="355" t="s">
        <v>308</v>
      </c>
      <c r="B12" s="355"/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5"/>
    </row>
    <row r="13" spans="1:14" ht="15.75">
      <c r="A13" s="355" t="s">
        <v>309</v>
      </c>
      <c r="B13" s="355"/>
      <c r="C13" s="355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5"/>
    </row>
    <row r="14" spans="1:14" ht="15.75">
      <c r="A14" s="355" t="s">
        <v>1</v>
      </c>
      <c r="B14" s="355"/>
      <c r="C14" s="355"/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5"/>
    </row>
    <row r="15" spans="1:14" ht="15.75">
      <c r="A15" s="355" t="s">
        <v>2</v>
      </c>
      <c r="B15" s="355"/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5"/>
    </row>
    <row r="16" spans="1:14" ht="15.75">
      <c r="A16" s="355" t="s">
        <v>307</v>
      </c>
      <c r="B16" s="355"/>
      <c r="C16" s="355"/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</row>
    <row r="17" spans="1:14" ht="15.75">
      <c r="A17" s="355" t="s">
        <v>306</v>
      </c>
      <c r="B17" s="355"/>
      <c r="C17" s="355"/>
      <c r="D17" s="355"/>
      <c r="E17" s="355"/>
      <c r="F17" s="355"/>
      <c r="G17" s="355"/>
      <c r="H17" s="355"/>
      <c r="I17" s="355"/>
      <c r="J17" s="355"/>
      <c r="K17" s="355"/>
      <c r="L17" s="355"/>
      <c r="M17" s="355"/>
      <c r="N17" s="355"/>
    </row>
    <row r="18" spans="1:14" ht="15.75">
      <c r="A18" s="355" t="s">
        <v>3</v>
      </c>
      <c r="B18" s="355"/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5"/>
    </row>
    <row r="19" spans="1:14" ht="15.75">
      <c r="A19" s="355"/>
      <c r="B19" s="355"/>
      <c r="C19" s="355"/>
      <c r="D19" s="355"/>
      <c r="E19" s="355"/>
      <c r="F19" s="355"/>
      <c r="G19" s="355"/>
      <c r="H19" s="355"/>
      <c r="I19" s="355"/>
      <c r="J19" s="355"/>
      <c r="K19" s="355"/>
      <c r="L19" s="355"/>
      <c r="M19" s="355"/>
      <c r="N19" s="355"/>
    </row>
  </sheetData>
  <mergeCells count="12">
    <mergeCell ref="A18:N18"/>
    <mergeCell ref="A19:N19"/>
    <mergeCell ref="A13:N13"/>
    <mergeCell ref="A14:N14"/>
    <mergeCell ref="A15:N15"/>
    <mergeCell ref="A16:N16"/>
    <mergeCell ref="A17:N17"/>
    <mergeCell ref="J1:M1"/>
    <mergeCell ref="J2:M2"/>
    <mergeCell ref="A5:N5"/>
    <mergeCell ref="A6:N6"/>
    <mergeCell ref="A12:N12"/>
  </mergeCells>
  <printOptions gridLines="1"/>
  <pageMargins left="0.7" right="0.7" top="0.75" bottom="0.75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>
      <selection activeCell="I18" sqref="I18"/>
    </sheetView>
  </sheetViews>
  <sheetFormatPr defaultColWidth="9" defaultRowHeight="15"/>
  <cols>
    <col min="6" max="6" width="9.42578125" customWidth="1"/>
    <col min="7" max="7" width="10" customWidth="1"/>
  </cols>
  <sheetData>
    <row r="1" spans="1:14" ht="18.75">
      <c r="A1" s="356" t="s">
        <v>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</row>
    <row r="2" spans="1:14" ht="66" customHeight="1">
      <c r="A2" s="361" t="s">
        <v>5</v>
      </c>
      <c r="B2" s="357" t="s">
        <v>6</v>
      </c>
      <c r="C2" s="358"/>
      <c r="D2" s="357" t="s">
        <v>7</v>
      </c>
      <c r="E2" s="358"/>
      <c r="F2" s="357" t="s">
        <v>8</v>
      </c>
      <c r="G2" s="358"/>
      <c r="H2" s="357" t="s">
        <v>9</v>
      </c>
      <c r="I2" s="358"/>
      <c r="J2" s="357" t="s">
        <v>10</v>
      </c>
      <c r="K2" s="358"/>
      <c r="L2" s="175" t="s">
        <v>11</v>
      </c>
      <c r="M2" s="359" t="s">
        <v>12</v>
      </c>
      <c r="N2" s="360"/>
    </row>
    <row r="3" spans="1:14">
      <c r="A3" s="362"/>
      <c r="B3" s="173" t="s">
        <v>13</v>
      </c>
      <c r="C3" s="173" t="s">
        <v>14</v>
      </c>
      <c r="D3" s="173" t="s">
        <v>13</v>
      </c>
      <c r="E3" s="173" t="s">
        <v>14</v>
      </c>
      <c r="F3" s="173" t="s">
        <v>13</v>
      </c>
      <c r="G3" s="173" t="s">
        <v>14</v>
      </c>
      <c r="H3" s="173" t="s">
        <v>13</v>
      </c>
      <c r="I3" s="173" t="s">
        <v>14</v>
      </c>
      <c r="J3" s="173" t="s">
        <v>13</v>
      </c>
      <c r="K3" s="173" t="s">
        <v>14</v>
      </c>
      <c r="L3" s="174" t="s">
        <v>14</v>
      </c>
      <c r="M3" s="173" t="s">
        <v>13</v>
      </c>
      <c r="N3" s="173" t="s">
        <v>14</v>
      </c>
    </row>
    <row r="4" spans="1:14">
      <c r="A4" s="174">
        <v>1</v>
      </c>
      <c r="B4" s="174">
        <v>1440</v>
      </c>
      <c r="C4" s="174">
        <v>40</v>
      </c>
      <c r="D4" s="174">
        <v>0</v>
      </c>
      <c r="E4" s="174">
        <v>0</v>
      </c>
      <c r="F4" s="174">
        <v>0</v>
      </c>
      <c r="G4" s="174">
        <v>0</v>
      </c>
      <c r="H4" s="174">
        <v>36</v>
      </c>
      <c r="I4" s="174">
        <v>1</v>
      </c>
      <c r="J4" s="174">
        <v>0</v>
      </c>
      <c r="K4" s="174">
        <v>0</v>
      </c>
      <c r="L4" s="174">
        <v>11</v>
      </c>
      <c r="M4" s="175">
        <v>1476</v>
      </c>
      <c r="N4" s="175">
        <v>52</v>
      </c>
    </row>
    <row r="5" spans="1:14">
      <c r="A5" s="174">
        <v>2</v>
      </c>
      <c r="B5" s="174">
        <v>1188</v>
      </c>
      <c r="C5" s="174">
        <v>33</v>
      </c>
      <c r="D5" s="174">
        <v>72</v>
      </c>
      <c r="E5" s="174">
        <v>2</v>
      </c>
      <c r="F5" s="174">
        <v>108</v>
      </c>
      <c r="G5" s="174">
        <v>3</v>
      </c>
      <c r="H5" s="174">
        <v>108</v>
      </c>
      <c r="I5" s="174">
        <v>3</v>
      </c>
      <c r="J5" s="174">
        <v>0</v>
      </c>
      <c r="K5" s="174">
        <v>0</v>
      </c>
      <c r="L5" s="174">
        <v>11</v>
      </c>
      <c r="M5" s="175">
        <v>1476</v>
      </c>
      <c r="N5" s="175">
        <v>52</v>
      </c>
    </row>
    <row r="6" spans="1:14">
      <c r="A6" s="175" t="s">
        <v>12</v>
      </c>
      <c r="B6" s="245">
        <v>3888</v>
      </c>
      <c r="C6" s="245">
        <v>108</v>
      </c>
      <c r="D6" s="245">
        <v>540</v>
      </c>
      <c r="E6" s="245">
        <v>15</v>
      </c>
      <c r="F6" s="245">
        <v>1188</v>
      </c>
      <c r="G6" s="245">
        <v>33</v>
      </c>
      <c r="H6" s="245">
        <v>216</v>
      </c>
      <c r="I6" s="245">
        <v>6</v>
      </c>
      <c r="J6" s="175">
        <v>36</v>
      </c>
      <c r="K6" s="175">
        <v>1</v>
      </c>
      <c r="L6" s="175">
        <v>22</v>
      </c>
      <c r="M6" s="175">
        <v>2952</v>
      </c>
      <c r="N6" s="175">
        <v>104</v>
      </c>
    </row>
  </sheetData>
  <mergeCells count="8">
    <mergeCell ref="A1:N1"/>
    <mergeCell ref="B2:C2"/>
    <mergeCell ref="D2:E2"/>
    <mergeCell ref="F2:G2"/>
    <mergeCell ref="H2:I2"/>
    <mergeCell ref="J2:K2"/>
    <mergeCell ref="M2:N2"/>
    <mergeCell ref="A2:A3"/>
  </mergeCells>
  <printOptions gridLines="1"/>
  <pageMargins left="0.7" right="0.7" top="0.75" bottom="0.75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topLeftCell="A40" zoomScale="96" zoomScaleNormal="96" workbookViewId="0">
      <selection activeCell="Q53" sqref="Q53:R53"/>
    </sheetView>
  </sheetViews>
  <sheetFormatPr defaultColWidth="9" defaultRowHeight="15"/>
  <cols>
    <col min="1" max="1" width="9.28515625" customWidth="1"/>
    <col min="2" max="2" width="33.140625" customWidth="1"/>
    <col min="3" max="3" width="6.85546875" customWidth="1"/>
    <col min="4" max="4" width="8.28515625" customWidth="1"/>
    <col min="5" max="5" width="7.85546875" customWidth="1"/>
    <col min="6" max="6" width="6.7109375" customWidth="1"/>
    <col min="7" max="7" width="10.7109375" customWidth="1"/>
    <col min="9" max="9" width="5.42578125" customWidth="1"/>
    <col min="10" max="10" width="4.7109375" customWidth="1"/>
    <col min="11" max="11" width="4.5703125" customWidth="1"/>
    <col min="12" max="12" width="4.85546875" customWidth="1"/>
  </cols>
  <sheetData>
    <row r="1" spans="1:19" ht="33" customHeight="1">
      <c r="A1" s="369" t="s">
        <v>15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243"/>
      <c r="R1" s="243"/>
      <c r="S1" s="244"/>
    </row>
    <row r="2" spans="1:19" ht="33.75" customHeight="1">
      <c r="A2" s="407" t="s">
        <v>16</v>
      </c>
      <c r="B2" s="407" t="s">
        <v>17</v>
      </c>
      <c r="C2" s="366" t="s">
        <v>18</v>
      </c>
      <c r="D2" s="368"/>
      <c r="E2" s="366" t="s">
        <v>295</v>
      </c>
      <c r="F2" s="367"/>
      <c r="G2" s="367"/>
      <c r="H2" s="367"/>
      <c r="I2" s="367"/>
      <c r="J2" s="367"/>
      <c r="K2" s="367"/>
      <c r="L2" s="368"/>
      <c r="M2" s="366" t="s">
        <v>20</v>
      </c>
      <c r="N2" s="367"/>
      <c r="O2" s="367"/>
      <c r="P2" s="368"/>
      <c r="Q2" s="242"/>
      <c r="R2" s="242"/>
    </row>
    <row r="3" spans="1:19" ht="28.5" customHeight="1">
      <c r="A3" s="408"/>
      <c r="B3" s="408"/>
      <c r="C3" s="378" t="s">
        <v>21</v>
      </c>
      <c r="D3" s="378" t="s">
        <v>22</v>
      </c>
      <c r="E3" s="376" t="s">
        <v>128</v>
      </c>
      <c r="F3" s="378" t="s">
        <v>24</v>
      </c>
      <c r="G3" s="373" t="s">
        <v>25</v>
      </c>
      <c r="H3" s="374"/>
      <c r="I3" s="374"/>
      <c r="J3" s="374"/>
      <c r="K3" s="374"/>
      <c r="L3" s="375"/>
      <c r="M3" s="370" t="s">
        <v>26</v>
      </c>
      <c r="N3" s="371"/>
      <c r="O3" s="372" t="s">
        <v>27</v>
      </c>
      <c r="P3" s="371"/>
    </row>
    <row r="4" spans="1:19" ht="36" customHeight="1">
      <c r="A4" s="408"/>
      <c r="B4" s="408"/>
      <c r="C4" s="379"/>
      <c r="D4" s="379"/>
      <c r="E4" s="377"/>
      <c r="F4" s="379"/>
      <c r="G4" s="388" t="s">
        <v>296</v>
      </c>
      <c r="H4" s="389"/>
      <c r="I4" s="378" t="s">
        <v>292</v>
      </c>
      <c r="J4" s="376" t="s">
        <v>293</v>
      </c>
      <c r="K4" s="382" t="s">
        <v>294</v>
      </c>
      <c r="L4" s="383" t="s">
        <v>9</v>
      </c>
      <c r="M4" s="364"/>
      <c r="N4" s="365"/>
      <c r="O4" s="363"/>
      <c r="P4" s="365"/>
    </row>
    <row r="5" spans="1:19" ht="15" customHeight="1">
      <c r="A5" s="408"/>
      <c r="B5" s="408"/>
      <c r="C5" s="379"/>
      <c r="D5" s="379"/>
      <c r="E5" s="377"/>
      <c r="F5" s="379"/>
      <c r="G5" s="386" t="s">
        <v>297</v>
      </c>
      <c r="H5" s="386" t="s">
        <v>30</v>
      </c>
      <c r="I5" s="379"/>
      <c r="J5" s="377"/>
      <c r="K5" s="377"/>
      <c r="L5" s="384"/>
      <c r="M5" s="83" t="s">
        <v>31</v>
      </c>
      <c r="N5" s="84" t="s">
        <v>32</v>
      </c>
      <c r="O5" s="84" t="s">
        <v>31</v>
      </c>
      <c r="P5" s="84" t="s">
        <v>32</v>
      </c>
    </row>
    <row r="6" spans="1:19">
      <c r="A6" s="408"/>
      <c r="B6" s="408"/>
      <c r="C6" s="379"/>
      <c r="D6" s="379"/>
      <c r="E6" s="377"/>
      <c r="F6" s="379"/>
      <c r="G6" s="387"/>
      <c r="H6" s="387"/>
      <c r="I6" s="379"/>
      <c r="J6" s="377"/>
      <c r="K6" s="377"/>
      <c r="L6" s="384"/>
      <c r="M6" s="363" t="s">
        <v>33</v>
      </c>
      <c r="N6" s="364"/>
      <c r="O6" s="364"/>
      <c r="P6" s="365"/>
      <c r="Q6" s="241"/>
      <c r="R6" s="241"/>
    </row>
    <row r="7" spans="1:19" ht="40.5" customHeight="1" thickBot="1">
      <c r="A7" s="408"/>
      <c r="B7" s="408"/>
      <c r="C7" s="379"/>
      <c r="D7" s="379"/>
      <c r="E7" s="377"/>
      <c r="F7" s="379"/>
      <c r="G7" s="387"/>
      <c r="H7" s="387"/>
      <c r="I7" s="380"/>
      <c r="J7" s="381"/>
      <c r="K7" s="381"/>
      <c r="L7" s="385"/>
      <c r="M7" s="180">
        <v>17</v>
      </c>
      <c r="N7" s="85">
        <v>24</v>
      </c>
      <c r="O7" s="85">
        <v>17</v>
      </c>
      <c r="P7" s="85">
        <v>24</v>
      </c>
    </row>
    <row r="8" spans="1:19" ht="15.75" thickBot="1">
      <c r="A8" s="19" t="s">
        <v>34</v>
      </c>
      <c r="B8" s="20" t="s">
        <v>35</v>
      </c>
      <c r="C8" s="21">
        <v>13</v>
      </c>
      <c r="D8" s="21">
        <v>4</v>
      </c>
      <c r="E8" s="22">
        <v>1476</v>
      </c>
      <c r="F8" s="22">
        <f>SUM(F9+F24+F32)</f>
        <v>158</v>
      </c>
      <c r="G8" s="22">
        <f>SUM(G9)</f>
        <v>1446</v>
      </c>
      <c r="H8" s="23">
        <f>SUM(H9+H24+H49)</f>
        <v>96</v>
      </c>
      <c r="I8" s="194">
        <f>SUM(I9+I24+I32)</f>
        <v>684</v>
      </c>
      <c r="J8" s="194">
        <f>SUM(J9+J24+J32)</f>
        <v>14</v>
      </c>
      <c r="K8" s="194">
        <f>SUM(K9+K24+K32)</f>
        <v>0</v>
      </c>
      <c r="L8" s="194">
        <f>SUM(L9+L24+L32)</f>
        <v>52</v>
      </c>
      <c r="M8" s="86">
        <f>SUM(M9)</f>
        <v>556</v>
      </c>
      <c r="N8" s="87">
        <f>SUM(N9)</f>
        <v>468</v>
      </c>
      <c r="O8" s="86">
        <f>SUM(O9)</f>
        <v>312</v>
      </c>
      <c r="P8" s="87">
        <f>SUM(P9)</f>
        <v>110</v>
      </c>
    </row>
    <row r="9" spans="1:19">
      <c r="A9" s="24" t="s">
        <v>36</v>
      </c>
      <c r="B9" s="25" t="s">
        <v>37</v>
      </c>
      <c r="C9" s="26" t="s">
        <v>38</v>
      </c>
      <c r="D9" s="26" t="s">
        <v>39</v>
      </c>
      <c r="E9" s="27">
        <f>SUM(E10:E23)</f>
        <v>1476</v>
      </c>
      <c r="F9" s="27">
        <f t="shared" ref="F9:H9" si="0">SUM(F10:F23)</f>
        <v>0</v>
      </c>
      <c r="G9" s="27">
        <f t="shared" si="0"/>
        <v>1446</v>
      </c>
      <c r="H9" s="28">
        <f t="shared" si="0"/>
        <v>0</v>
      </c>
      <c r="I9" s="208">
        <f t="shared" ref="I9:P9" si="1">SUM(I10:I23)</f>
        <v>0</v>
      </c>
      <c r="J9" s="208">
        <f t="shared" si="1"/>
        <v>14</v>
      </c>
      <c r="K9" s="209">
        <f t="shared" si="1"/>
        <v>0</v>
      </c>
      <c r="L9" s="209">
        <f t="shared" si="1"/>
        <v>16</v>
      </c>
      <c r="M9" s="88">
        <f t="shared" si="1"/>
        <v>556</v>
      </c>
      <c r="N9" s="89">
        <f t="shared" si="1"/>
        <v>468</v>
      </c>
      <c r="O9" s="88">
        <f t="shared" si="1"/>
        <v>312</v>
      </c>
      <c r="P9" s="89">
        <f t="shared" si="1"/>
        <v>110</v>
      </c>
    </row>
    <row r="10" spans="1:19">
      <c r="A10" s="148" t="s">
        <v>40</v>
      </c>
      <c r="B10" s="148" t="s">
        <v>41</v>
      </c>
      <c r="C10" s="30"/>
      <c r="D10" s="30" t="s">
        <v>53</v>
      </c>
      <c r="E10" s="31">
        <v>72</v>
      </c>
      <c r="F10" s="31"/>
      <c r="G10" s="31">
        <f t="shared" ref="G10:G19" si="2">SUM(M10:P10)</f>
        <v>72</v>
      </c>
      <c r="H10" s="32"/>
      <c r="I10" s="187"/>
      <c r="J10" s="333">
        <v>2</v>
      </c>
      <c r="K10" s="248"/>
      <c r="L10" s="333">
        <v>4</v>
      </c>
      <c r="M10" s="262">
        <v>34</v>
      </c>
      <c r="N10" s="263">
        <v>38</v>
      </c>
      <c r="O10" s="283"/>
      <c r="P10" s="284"/>
    </row>
    <row r="11" spans="1:19">
      <c r="A11" s="149" t="s">
        <v>43</v>
      </c>
      <c r="B11" s="149" t="s">
        <v>44</v>
      </c>
      <c r="C11" s="30" t="s">
        <v>58</v>
      </c>
      <c r="D11" s="30"/>
      <c r="E11" s="31">
        <v>108</v>
      </c>
      <c r="F11" s="31"/>
      <c r="G11" s="31">
        <f t="shared" si="2"/>
        <v>78</v>
      </c>
      <c r="H11" s="33"/>
      <c r="I11" s="179"/>
      <c r="J11" s="240"/>
      <c r="K11" s="240"/>
      <c r="L11" s="196"/>
      <c r="M11" s="264">
        <v>40</v>
      </c>
      <c r="N11" s="266">
        <v>2</v>
      </c>
      <c r="O11" s="300">
        <v>36</v>
      </c>
      <c r="P11" s="284"/>
    </row>
    <row r="12" spans="1:19">
      <c r="A12" s="149" t="s">
        <v>46</v>
      </c>
      <c r="B12" s="149" t="s">
        <v>47</v>
      </c>
      <c r="C12" s="30" t="s">
        <v>58</v>
      </c>
      <c r="D12" s="30"/>
      <c r="E12" s="247">
        <v>108</v>
      </c>
      <c r="F12" s="31"/>
      <c r="G12" s="31">
        <f>SUM(M12:P12)</f>
        <v>108</v>
      </c>
      <c r="H12" s="33"/>
      <c r="I12" s="179"/>
      <c r="J12" s="240"/>
      <c r="K12" s="240"/>
      <c r="L12" s="196"/>
      <c r="M12" s="264">
        <v>42</v>
      </c>
      <c r="N12" s="329">
        <v>30</v>
      </c>
      <c r="O12" s="109">
        <v>36</v>
      </c>
      <c r="P12" s="282"/>
    </row>
    <row r="13" spans="1:19">
      <c r="A13" s="149" t="s">
        <v>48</v>
      </c>
      <c r="B13" s="150" t="s">
        <v>49</v>
      </c>
      <c r="C13" s="30"/>
      <c r="D13" s="30" t="s">
        <v>53</v>
      </c>
      <c r="E13" s="247">
        <v>340</v>
      </c>
      <c r="F13" s="31"/>
      <c r="G13" s="31">
        <f t="shared" si="2"/>
        <v>340</v>
      </c>
      <c r="H13" s="33"/>
      <c r="I13" s="179"/>
      <c r="J13" s="333">
        <v>6</v>
      </c>
      <c r="K13" s="248"/>
      <c r="L13" s="333">
        <v>6</v>
      </c>
      <c r="M13" s="264">
        <v>82</v>
      </c>
      <c r="N13" s="266">
        <v>84</v>
      </c>
      <c r="O13" s="250">
        <v>64</v>
      </c>
      <c r="P13" s="267">
        <v>110</v>
      </c>
    </row>
    <row r="14" spans="1:19">
      <c r="A14" s="149" t="s">
        <v>51</v>
      </c>
      <c r="B14" s="149" t="s">
        <v>52</v>
      </c>
      <c r="C14" s="30"/>
      <c r="D14" s="30" t="s">
        <v>53</v>
      </c>
      <c r="E14" s="247">
        <v>108</v>
      </c>
      <c r="F14" s="31"/>
      <c r="G14" s="31">
        <f t="shared" si="2"/>
        <v>108</v>
      </c>
      <c r="H14" s="33"/>
      <c r="I14" s="179"/>
      <c r="J14" s="240"/>
      <c r="K14" s="248"/>
      <c r="L14" s="196"/>
      <c r="M14" s="264">
        <v>52</v>
      </c>
      <c r="N14" s="265">
        <v>56</v>
      </c>
      <c r="O14" s="328"/>
      <c r="P14" s="284"/>
    </row>
    <row r="15" spans="1:19">
      <c r="A15" s="149" t="s">
        <v>54</v>
      </c>
      <c r="B15" s="149" t="s">
        <v>55</v>
      </c>
      <c r="C15" s="30" t="s">
        <v>58</v>
      </c>
      <c r="D15" s="30"/>
      <c r="E15" s="247">
        <v>136</v>
      </c>
      <c r="F15" s="31"/>
      <c r="G15" s="31">
        <f t="shared" si="2"/>
        <v>136</v>
      </c>
      <c r="H15" s="33"/>
      <c r="I15" s="179"/>
      <c r="J15" s="240"/>
      <c r="K15" s="248"/>
      <c r="L15" s="196"/>
      <c r="M15" s="264">
        <v>54</v>
      </c>
      <c r="N15" s="266">
        <v>46</v>
      </c>
      <c r="O15" s="109">
        <v>36</v>
      </c>
      <c r="P15" s="282"/>
    </row>
    <row r="16" spans="1:19">
      <c r="A16" s="149" t="s">
        <v>56</v>
      </c>
      <c r="B16" s="149" t="s">
        <v>57</v>
      </c>
      <c r="C16" s="30" t="s">
        <v>58</v>
      </c>
      <c r="D16" s="30"/>
      <c r="E16" s="331">
        <v>108</v>
      </c>
      <c r="F16" s="331"/>
      <c r="G16" s="331">
        <f t="shared" si="2"/>
        <v>108</v>
      </c>
      <c r="H16" s="33"/>
      <c r="I16" s="179"/>
      <c r="J16" s="333">
        <v>6</v>
      </c>
      <c r="K16" s="248"/>
      <c r="L16" s="333">
        <v>6</v>
      </c>
      <c r="M16" s="264">
        <v>40</v>
      </c>
      <c r="N16" s="329">
        <v>32</v>
      </c>
      <c r="O16" s="301">
        <v>36</v>
      </c>
      <c r="P16" s="284"/>
    </row>
    <row r="17" spans="1:18">
      <c r="A17" s="149" t="s">
        <v>59</v>
      </c>
      <c r="B17" s="149" t="s">
        <v>60</v>
      </c>
      <c r="C17" s="30" t="s">
        <v>58</v>
      </c>
      <c r="D17" s="38"/>
      <c r="E17" s="331">
        <v>72</v>
      </c>
      <c r="F17" s="332"/>
      <c r="G17" s="331">
        <f>SUM(M17:P17)</f>
        <v>72</v>
      </c>
      <c r="H17" s="40"/>
      <c r="I17" s="179"/>
      <c r="J17" s="54"/>
      <c r="K17" s="272"/>
      <c r="L17" s="273"/>
      <c r="M17" s="347">
        <v>18</v>
      </c>
      <c r="N17" s="329">
        <v>18</v>
      </c>
      <c r="O17" s="334">
        <v>36</v>
      </c>
      <c r="P17" s="284"/>
    </row>
    <row r="18" spans="1:18">
      <c r="A18" s="149" t="s">
        <v>61</v>
      </c>
      <c r="B18" s="149" t="s">
        <v>62</v>
      </c>
      <c r="C18" s="30" t="s">
        <v>58</v>
      </c>
      <c r="D18" s="38"/>
      <c r="E18" s="31">
        <f t="shared" ref="E18:E23" si="3">SUM(G18)</f>
        <v>108</v>
      </c>
      <c r="F18" s="39"/>
      <c r="G18" s="31">
        <f t="shared" si="2"/>
        <v>108</v>
      </c>
      <c r="H18" s="40"/>
      <c r="I18" s="179"/>
      <c r="J18" s="54"/>
      <c r="K18" s="272"/>
      <c r="L18" s="273"/>
      <c r="M18" s="264">
        <v>34</v>
      </c>
      <c r="N18" s="266">
        <v>38</v>
      </c>
      <c r="O18" s="269">
        <v>36</v>
      </c>
      <c r="P18" s="287"/>
    </row>
    <row r="19" spans="1:18">
      <c r="A19" s="149" t="s">
        <v>63</v>
      </c>
      <c r="B19" s="149" t="s">
        <v>64</v>
      </c>
      <c r="C19" s="30" t="s">
        <v>58</v>
      </c>
      <c r="D19" s="30"/>
      <c r="E19" s="31">
        <v>72</v>
      </c>
      <c r="F19" s="39"/>
      <c r="G19" s="31">
        <f t="shared" si="2"/>
        <v>72</v>
      </c>
      <c r="H19" s="40"/>
      <c r="I19" s="179"/>
      <c r="J19" s="54"/>
      <c r="K19" s="272"/>
      <c r="L19" s="273"/>
      <c r="M19" s="264">
        <v>40</v>
      </c>
      <c r="N19" s="265">
        <v>32</v>
      </c>
      <c r="O19" s="285"/>
      <c r="P19" s="282"/>
    </row>
    <row r="20" spans="1:18">
      <c r="A20" s="149" t="s">
        <v>65</v>
      </c>
      <c r="B20" s="149" t="s">
        <v>66</v>
      </c>
      <c r="C20" s="30" t="s">
        <v>58</v>
      </c>
      <c r="D20" s="38"/>
      <c r="E20" s="31">
        <f t="shared" si="3"/>
        <v>72</v>
      </c>
      <c r="F20" s="39"/>
      <c r="G20" s="31">
        <v>72</v>
      </c>
      <c r="H20" s="40"/>
      <c r="I20" s="179"/>
      <c r="J20" s="54"/>
      <c r="K20" s="54"/>
      <c r="L20" s="273"/>
      <c r="M20" s="264">
        <v>40</v>
      </c>
      <c r="N20" s="265">
        <v>32</v>
      </c>
      <c r="O20" s="283"/>
      <c r="P20" s="284"/>
    </row>
    <row r="21" spans="1:18">
      <c r="A21" s="149" t="s">
        <v>67</v>
      </c>
      <c r="B21" s="149" t="s">
        <v>68</v>
      </c>
      <c r="C21" s="30" t="s">
        <v>58</v>
      </c>
      <c r="D21" s="30"/>
      <c r="E21" s="31">
        <v>72</v>
      </c>
      <c r="F21" s="39"/>
      <c r="G21" s="31">
        <f>SUM(M21:P21)</f>
        <v>72</v>
      </c>
      <c r="H21" s="40"/>
      <c r="I21" s="179"/>
      <c r="J21" s="54"/>
      <c r="K21" s="54"/>
      <c r="L21" s="273"/>
      <c r="M21" s="264">
        <v>40</v>
      </c>
      <c r="N21" s="265">
        <v>32</v>
      </c>
      <c r="O21" s="286"/>
      <c r="P21" s="287"/>
    </row>
    <row r="22" spans="1:18">
      <c r="A22" s="149" t="s">
        <v>69</v>
      </c>
      <c r="B22" s="149" t="s">
        <v>315</v>
      </c>
      <c r="C22" s="30" t="s">
        <v>58</v>
      </c>
      <c r="D22" s="38"/>
      <c r="E22" s="31">
        <f t="shared" si="3"/>
        <v>68</v>
      </c>
      <c r="F22" s="39"/>
      <c r="G22" s="31">
        <f>SUM(M22:P22)</f>
        <v>68</v>
      </c>
      <c r="H22" s="40"/>
      <c r="I22" s="179"/>
      <c r="J22" s="54"/>
      <c r="K22" s="54"/>
      <c r="L22" s="273"/>
      <c r="M22" s="270">
        <v>40</v>
      </c>
      <c r="N22" s="271">
        <v>28</v>
      </c>
      <c r="O22" s="286"/>
      <c r="P22" s="287"/>
      <c r="R22" s="325"/>
    </row>
    <row r="23" spans="1:18" ht="15.75" thickBot="1">
      <c r="A23" s="151" t="s">
        <v>71</v>
      </c>
      <c r="B23" s="151" t="s">
        <v>72</v>
      </c>
      <c r="C23" s="274" t="s">
        <v>310</v>
      </c>
      <c r="D23" s="38"/>
      <c r="E23" s="31">
        <f t="shared" si="3"/>
        <v>32</v>
      </c>
      <c r="F23" s="39"/>
      <c r="G23" s="39">
        <f>SUM(M23:P23)</f>
        <v>32</v>
      </c>
      <c r="H23" s="193"/>
      <c r="I23" s="190"/>
      <c r="J23" s="54"/>
      <c r="K23" s="54"/>
      <c r="L23" s="273"/>
      <c r="M23" s="311"/>
      <c r="N23" s="312"/>
      <c r="O23" s="323">
        <v>32</v>
      </c>
      <c r="P23" s="313"/>
    </row>
    <row r="24" spans="1:18" ht="15.75" thickBot="1">
      <c r="A24" s="55" t="s">
        <v>84</v>
      </c>
      <c r="B24" s="56" t="s">
        <v>85</v>
      </c>
      <c r="C24" s="23">
        <v>6</v>
      </c>
      <c r="D24" s="22">
        <v>1</v>
      </c>
      <c r="E24" s="22">
        <f>SUM(E25:E31)</f>
        <v>350</v>
      </c>
      <c r="F24" s="22">
        <f>SUM(F25:F31)</f>
        <v>126</v>
      </c>
      <c r="G24" s="22">
        <f t="shared" ref="G24:P24" si="4">SUM(G25:G30)</f>
        <v>220</v>
      </c>
      <c r="H24" s="23">
        <f t="shared" si="4"/>
        <v>96</v>
      </c>
      <c r="I24" s="194">
        <f t="shared" si="4"/>
        <v>0</v>
      </c>
      <c r="J24" s="194">
        <f t="shared" si="4"/>
        <v>0</v>
      </c>
      <c r="K24" s="194">
        <f t="shared" si="4"/>
        <v>0</v>
      </c>
      <c r="L24" s="194">
        <f t="shared" si="4"/>
        <v>0</v>
      </c>
      <c r="M24" s="297">
        <f t="shared" si="4"/>
        <v>56</v>
      </c>
      <c r="N24" s="298">
        <f t="shared" si="4"/>
        <v>32</v>
      </c>
      <c r="O24" s="299">
        <f t="shared" si="4"/>
        <v>68</v>
      </c>
      <c r="P24" s="298">
        <f t="shared" si="4"/>
        <v>64</v>
      </c>
    </row>
    <row r="25" spans="1:18">
      <c r="A25" s="43" t="s">
        <v>86</v>
      </c>
      <c r="B25" s="57" t="s">
        <v>87</v>
      </c>
      <c r="C25" s="58" t="s">
        <v>81</v>
      </c>
      <c r="D25" s="57"/>
      <c r="E25" s="46">
        <f>SUM(F25:G25)</f>
        <v>48</v>
      </c>
      <c r="F25" s="46">
        <v>16</v>
      </c>
      <c r="G25" s="46">
        <v>32</v>
      </c>
      <c r="H25" s="53">
        <v>16</v>
      </c>
      <c r="I25" s="53"/>
      <c r="J25" s="53"/>
      <c r="K25" s="53"/>
      <c r="L25" s="195"/>
      <c r="M25" s="335"/>
      <c r="N25" s="346">
        <v>32</v>
      </c>
      <c r="O25" s="335"/>
      <c r="P25" s="330"/>
    </row>
    <row r="26" spans="1:18">
      <c r="A26" s="29" t="s">
        <v>88</v>
      </c>
      <c r="B26" s="34" t="s">
        <v>89</v>
      </c>
      <c r="C26" s="30" t="s">
        <v>81</v>
      </c>
      <c r="D26" s="34"/>
      <c r="E26" s="46">
        <f t="shared" ref="E26:E28" si="5">SUM(F26:G26)</f>
        <v>48</v>
      </c>
      <c r="F26" s="31">
        <v>16</v>
      </c>
      <c r="G26" s="31">
        <v>32</v>
      </c>
      <c r="H26" s="59">
        <v>16</v>
      </c>
      <c r="I26" s="59"/>
      <c r="J26" s="59"/>
      <c r="K26" s="59"/>
      <c r="L26" s="196"/>
      <c r="M26" s="291"/>
      <c r="N26" s="292"/>
      <c r="O26" s="317"/>
      <c r="P26" s="309">
        <v>32</v>
      </c>
    </row>
    <row r="27" spans="1:18" ht="24">
      <c r="A27" s="29" t="s">
        <v>90</v>
      </c>
      <c r="B27" s="34" t="s">
        <v>91</v>
      </c>
      <c r="C27" s="30" t="s">
        <v>81</v>
      </c>
      <c r="D27" s="45"/>
      <c r="E27" s="46">
        <v>56</v>
      </c>
      <c r="F27" s="31">
        <v>28</v>
      </c>
      <c r="G27" s="31">
        <v>56</v>
      </c>
      <c r="H27" s="59">
        <v>16</v>
      </c>
      <c r="I27" s="59"/>
      <c r="J27" s="196"/>
      <c r="K27" s="196"/>
      <c r="L27" s="196"/>
      <c r="M27" s="348">
        <v>56</v>
      </c>
      <c r="N27" s="349"/>
      <c r="O27" s="291"/>
      <c r="P27" s="292"/>
    </row>
    <row r="28" spans="1:18">
      <c r="A28" s="29" t="s">
        <v>92</v>
      </c>
      <c r="B28" s="34" t="s">
        <v>93</v>
      </c>
      <c r="C28" s="30" t="s">
        <v>81</v>
      </c>
      <c r="D28" s="34"/>
      <c r="E28" s="46">
        <f t="shared" si="5"/>
        <v>48</v>
      </c>
      <c r="F28" s="31">
        <v>16</v>
      </c>
      <c r="G28" s="31">
        <v>32</v>
      </c>
      <c r="H28" s="59">
        <v>16</v>
      </c>
      <c r="I28" s="31"/>
      <c r="J28" s="247"/>
      <c r="K28" s="247"/>
      <c r="L28" s="196"/>
      <c r="M28" s="308"/>
      <c r="N28" s="292"/>
      <c r="O28" s="310">
        <v>32</v>
      </c>
      <c r="P28" s="324"/>
    </row>
    <row r="29" spans="1:18">
      <c r="A29" s="29" t="s">
        <v>94</v>
      </c>
      <c r="B29" s="29" t="s">
        <v>95</v>
      </c>
      <c r="C29" s="30" t="s">
        <v>81</v>
      </c>
      <c r="D29" s="29"/>
      <c r="E29" s="46">
        <f>SUM(F29:G29)</f>
        <v>48</v>
      </c>
      <c r="F29" s="31">
        <v>16</v>
      </c>
      <c r="G29" s="31">
        <v>32</v>
      </c>
      <c r="H29" s="59">
        <v>16</v>
      </c>
      <c r="I29" s="31"/>
      <c r="J29" s="31"/>
      <c r="K29" s="31"/>
      <c r="L29" s="59"/>
      <c r="M29" s="291"/>
      <c r="N29" s="292"/>
      <c r="O29" s="291"/>
      <c r="P29" s="268">
        <v>32</v>
      </c>
    </row>
    <row r="30" spans="1:18">
      <c r="A30" s="289" t="s">
        <v>96</v>
      </c>
      <c r="B30" s="290" t="s">
        <v>83</v>
      </c>
      <c r="C30" s="343" t="s">
        <v>81</v>
      </c>
      <c r="D30" s="344"/>
      <c r="E30" s="246">
        <f>SUM(F30:G30)</f>
        <v>54</v>
      </c>
      <c r="F30" s="247">
        <v>18</v>
      </c>
      <c r="G30" s="247">
        <v>36</v>
      </c>
      <c r="H30" s="196">
        <v>16</v>
      </c>
      <c r="I30" s="247"/>
      <c r="J30" s="342"/>
      <c r="K30" s="342"/>
      <c r="L30" s="162"/>
      <c r="M30" s="283"/>
      <c r="N30" s="284"/>
      <c r="O30" s="300">
        <v>36</v>
      </c>
      <c r="P30" s="284"/>
      <c r="R30" s="288"/>
    </row>
    <row r="31" spans="1:18" ht="24.75" thickBot="1">
      <c r="A31" s="29" t="s">
        <v>98</v>
      </c>
      <c r="B31" s="34" t="s">
        <v>99</v>
      </c>
      <c r="C31" s="30" t="s">
        <v>81</v>
      </c>
      <c r="D31" s="345"/>
      <c r="E31" s="337">
        <f>SUM(F31:G31)</f>
        <v>48</v>
      </c>
      <c r="F31" s="337">
        <v>16</v>
      </c>
      <c r="G31" s="337">
        <v>32</v>
      </c>
      <c r="H31" s="338"/>
      <c r="I31" s="338"/>
      <c r="J31" s="320"/>
      <c r="K31" s="320"/>
      <c r="L31" s="279"/>
      <c r="M31" s="339"/>
      <c r="N31" s="340"/>
      <c r="O31" s="341"/>
      <c r="P31" s="340"/>
      <c r="R31" s="288"/>
    </row>
    <row r="32" spans="1:18" ht="15.75" thickBot="1">
      <c r="A32" s="55" t="s">
        <v>100</v>
      </c>
      <c r="B32" s="56" t="s">
        <v>101</v>
      </c>
      <c r="C32" s="22">
        <v>7</v>
      </c>
      <c r="D32" s="22">
        <v>6</v>
      </c>
      <c r="E32" s="22">
        <f>SUM(E33+E49)</f>
        <v>1152</v>
      </c>
      <c r="F32" s="22">
        <f>SUM(F33+F49)</f>
        <v>32</v>
      </c>
      <c r="G32" s="22">
        <f>SUM(G33+G49)</f>
        <v>500</v>
      </c>
      <c r="H32" s="23">
        <f>SUM(H33+H49)</f>
        <v>225</v>
      </c>
      <c r="I32" s="23">
        <f>SUM(I33+I49)</f>
        <v>684</v>
      </c>
      <c r="J32" s="182"/>
      <c r="K32" s="182"/>
      <c r="L32" s="293">
        <f>SUM(L34+L39+L44)</f>
        <v>36</v>
      </c>
      <c r="M32" s="299">
        <f t="shared" ref="M32" si="6">SUM(M33+M49)</f>
        <v>0</v>
      </c>
      <c r="N32" s="298">
        <f>SUM(N33+N49)</f>
        <v>322</v>
      </c>
      <c r="O32" s="299">
        <f>SUM(O33+O49)</f>
        <v>232</v>
      </c>
      <c r="P32" s="298">
        <f>SUM(P33+P49)</f>
        <v>630</v>
      </c>
    </row>
    <row r="33" spans="1:17" ht="15.75" thickBot="1">
      <c r="A33" s="55" t="s">
        <v>102</v>
      </c>
      <c r="B33" s="56" t="s">
        <v>103</v>
      </c>
      <c r="C33" s="22">
        <v>6</v>
      </c>
      <c r="D33" s="22">
        <v>6</v>
      </c>
      <c r="E33" s="22">
        <f>SUM(E34+E39+E44)</f>
        <v>1104</v>
      </c>
      <c r="F33" s="22">
        <f>SUM(F34+F39+F44)</f>
        <v>0</v>
      </c>
      <c r="G33" s="22">
        <f>SUM(G34+G39+G44)</f>
        <v>420</v>
      </c>
      <c r="H33" s="23">
        <f>SUM(H34+H39+H44)</f>
        <v>225</v>
      </c>
      <c r="I33" s="23">
        <f>SUM(I34+I39+I44)</f>
        <v>684</v>
      </c>
      <c r="J33" s="182"/>
      <c r="K33" s="182"/>
      <c r="L33" s="192"/>
      <c r="M33" s="86">
        <f>SUM(M34+M39+M44)</f>
        <v>0</v>
      </c>
      <c r="N33" s="23">
        <f>SUM(N34+N39+N44)</f>
        <v>322</v>
      </c>
      <c r="O33" s="86">
        <f>SUM(O34+O39+O44)</f>
        <v>202</v>
      </c>
      <c r="P33" s="23">
        <f>SUM(P34+P39+P44)</f>
        <v>580</v>
      </c>
      <c r="Q33" s="307"/>
    </row>
    <row r="34" spans="1:17">
      <c r="A34" s="60" t="s">
        <v>104</v>
      </c>
      <c r="B34" s="61" t="s">
        <v>105</v>
      </c>
      <c r="C34" s="62"/>
      <c r="D34" s="62" t="s">
        <v>106</v>
      </c>
      <c r="E34" s="62">
        <f>SUM(E35:E37)</f>
        <v>322</v>
      </c>
      <c r="F34" s="62">
        <f>SUM(F35:F37)</f>
        <v>0</v>
      </c>
      <c r="G34" s="62">
        <f>SUM(G35:G37)</f>
        <v>142</v>
      </c>
      <c r="H34" s="177">
        <f>SUM(H35:H37)</f>
        <v>71</v>
      </c>
      <c r="I34" s="177">
        <f>SUM(I35:I37)</f>
        <v>180</v>
      </c>
      <c r="J34" s="177">
        <f>SUM(J35:J38)</f>
        <v>0</v>
      </c>
      <c r="K34" s="178">
        <f>SUM(K35:K38)</f>
        <v>0</v>
      </c>
      <c r="L34" s="177">
        <f>SUM(L35:L38)</f>
        <v>12</v>
      </c>
      <c r="M34" s="305">
        <f t="shared" ref="M34:N34" si="7">SUM(M35:M37)</f>
        <v>0</v>
      </c>
      <c r="N34" s="314">
        <f t="shared" si="7"/>
        <v>322</v>
      </c>
      <c r="O34" s="305">
        <f>SUM(O35:O38)</f>
        <v>0</v>
      </c>
      <c r="P34" s="314">
        <f>SUM(P35:P38)</f>
        <v>0</v>
      </c>
    </row>
    <row r="35" spans="1:17" ht="24">
      <c r="A35" s="29" t="s">
        <v>107</v>
      </c>
      <c r="B35" s="34" t="s">
        <v>108</v>
      </c>
      <c r="C35" s="31"/>
      <c r="D35" s="30" t="s">
        <v>42</v>
      </c>
      <c r="E35" s="48">
        <f>SUM(F35+G35)</f>
        <v>142</v>
      </c>
      <c r="F35" s="31"/>
      <c r="G35" s="31">
        <v>142</v>
      </c>
      <c r="H35" s="59">
        <v>71</v>
      </c>
      <c r="I35" s="31"/>
      <c r="J35" s="247"/>
      <c r="K35" s="196"/>
      <c r="L35" s="224">
        <v>6</v>
      </c>
      <c r="M35" s="251">
        <v>0</v>
      </c>
      <c r="N35" s="316">
        <v>142</v>
      </c>
      <c r="O35" s="126"/>
      <c r="P35" s="153"/>
    </row>
    <row r="36" spans="1:17">
      <c r="A36" s="29" t="s">
        <v>109</v>
      </c>
      <c r="B36" s="29" t="s">
        <v>7</v>
      </c>
      <c r="C36" s="36" t="s">
        <v>81</v>
      </c>
      <c r="D36" s="31"/>
      <c r="E36" s="31">
        <v>72</v>
      </c>
      <c r="F36" s="31"/>
      <c r="G36" s="31"/>
      <c r="H36" s="59"/>
      <c r="I36" s="31">
        <v>72</v>
      </c>
      <c r="J36" s="247"/>
      <c r="K36" s="247"/>
      <c r="L36" s="196"/>
      <c r="M36" s="251"/>
      <c r="N36" s="319">
        <v>72</v>
      </c>
      <c r="O36" s="126"/>
      <c r="P36" s="249"/>
    </row>
    <row r="37" spans="1:17">
      <c r="A37" s="29" t="s">
        <v>111</v>
      </c>
      <c r="B37" s="29" t="s">
        <v>8</v>
      </c>
      <c r="C37" s="36" t="s">
        <v>81</v>
      </c>
      <c r="D37" s="31"/>
      <c r="E37" s="31">
        <v>108</v>
      </c>
      <c r="F37" s="31"/>
      <c r="G37" s="31"/>
      <c r="H37" s="59"/>
      <c r="I37" s="31">
        <v>108</v>
      </c>
      <c r="J37" s="247"/>
      <c r="K37" s="247"/>
      <c r="L37" s="196"/>
      <c r="M37" s="251"/>
      <c r="N37" s="309">
        <v>108</v>
      </c>
      <c r="O37" s="256"/>
      <c r="P37" s="249"/>
    </row>
    <row r="38" spans="1:17">
      <c r="A38" s="29"/>
      <c r="B38" s="221" t="s">
        <v>301</v>
      </c>
      <c r="C38" s="31"/>
      <c r="D38" s="31" t="s">
        <v>302</v>
      </c>
      <c r="E38" s="31"/>
      <c r="F38" s="31"/>
      <c r="G38" s="31"/>
      <c r="H38" s="31"/>
      <c r="I38" s="216"/>
      <c r="J38" s="196"/>
      <c r="K38" s="247"/>
      <c r="L38" s="224">
        <v>6</v>
      </c>
      <c r="M38" s="254"/>
      <c r="N38" s="315"/>
      <c r="O38" s="257"/>
      <c r="P38" s="258"/>
    </row>
    <row r="39" spans="1:17">
      <c r="A39" s="63" t="s">
        <v>112</v>
      </c>
      <c r="B39" s="61" t="s">
        <v>113</v>
      </c>
      <c r="C39" s="64"/>
      <c r="D39" s="64" t="s">
        <v>106</v>
      </c>
      <c r="E39" s="62">
        <f>SUM(E40:E42)</f>
        <v>440</v>
      </c>
      <c r="F39" s="62">
        <f t="shared" ref="F39:N39" si="8">SUM(F40:F42)</f>
        <v>0</v>
      </c>
      <c r="G39" s="62">
        <f t="shared" si="8"/>
        <v>188</v>
      </c>
      <c r="H39" s="177">
        <f t="shared" si="8"/>
        <v>94</v>
      </c>
      <c r="I39" s="177">
        <f t="shared" si="8"/>
        <v>252</v>
      </c>
      <c r="J39" s="177">
        <f>SUM(J40:J43)</f>
        <v>0</v>
      </c>
      <c r="K39" s="178">
        <f>SUM(K40:K43)</f>
        <v>0</v>
      </c>
      <c r="L39" s="177">
        <f>SUM(L40:L43)</f>
        <v>12</v>
      </c>
      <c r="M39" s="303">
        <f t="shared" si="8"/>
        <v>0</v>
      </c>
      <c r="N39" s="304">
        <f t="shared" si="8"/>
        <v>0</v>
      </c>
      <c r="O39" s="305">
        <f>SUM(O40:O43)</f>
        <v>124</v>
      </c>
      <c r="P39" s="306">
        <f>SUM(P40:P43)</f>
        <v>316</v>
      </c>
    </row>
    <row r="40" spans="1:17" ht="45" customHeight="1">
      <c r="A40" s="29" t="s">
        <v>114</v>
      </c>
      <c r="B40" s="34" t="s">
        <v>115</v>
      </c>
      <c r="C40" s="31"/>
      <c r="D40" s="30" t="s">
        <v>53</v>
      </c>
      <c r="E40" s="48">
        <f>SUM(F40+G40)</f>
        <v>188</v>
      </c>
      <c r="F40" s="31"/>
      <c r="G40" s="31">
        <v>188</v>
      </c>
      <c r="H40" s="59">
        <v>94</v>
      </c>
      <c r="I40" s="31"/>
      <c r="J40" s="247"/>
      <c r="K40" s="196"/>
      <c r="L40" s="224">
        <v>6</v>
      </c>
      <c r="M40" s="251"/>
      <c r="N40" s="252"/>
      <c r="O40" s="259">
        <v>88</v>
      </c>
      <c r="P40" s="318">
        <v>100</v>
      </c>
    </row>
    <row r="41" spans="1:17">
      <c r="A41" s="29" t="s">
        <v>116</v>
      </c>
      <c r="B41" s="34" t="s">
        <v>7</v>
      </c>
      <c r="C41" s="31" t="s">
        <v>81</v>
      </c>
      <c r="D41" s="31"/>
      <c r="E41" s="31">
        <v>108</v>
      </c>
      <c r="F41" s="31"/>
      <c r="G41" s="31"/>
      <c r="H41" s="59"/>
      <c r="I41" s="31">
        <v>108</v>
      </c>
      <c r="J41" s="247"/>
      <c r="K41" s="247"/>
      <c r="L41" s="196"/>
      <c r="M41" s="251"/>
      <c r="N41" s="252"/>
      <c r="O41" s="260">
        <v>36</v>
      </c>
      <c r="P41" s="309">
        <v>72</v>
      </c>
    </row>
    <row r="42" spans="1:17">
      <c r="A42" s="29" t="s">
        <v>117</v>
      </c>
      <c r="B42" s="34" t="s">
        <v>8</v>
      </c>
      <c r="C42" s="30" t="s">
        <v>81</v>
      </c>
      <c r="D42" s="31"/>
      <c r="E42" s="31">
        <v>144</v>
      </c>
      <c r="F42" s="31"/>
      <c r="G42" s="31"/>
      <c r="H42" s="59"/>
      <c r="I42" s="31">
        <v>144</v>
      </c>
      <c r="J42" s="247"/>
      <c r="K42" s="247"/>
      <c r="L42" s="248"/>
      <c r="M42" s="251"/>
      <c r="N42" s="252"/>
      <c r="O42" s="256"/>
      <c r="P42" s="268">
        <v>144</v>
      </c>
    </row>
    <row r="43" spans="1:17">
      <c r="A43" s="29"/>
      <c r="B43" s="221" t="s">
        <v>301</v>
      </c>
      <c r="C43" s="31"/>
      <c r="D43" s="31" t="s">
        <v>302</v>
      </c>
      <c r="E43" s="31"/>
      <c r="F43" s="31"/>
      <c r="G43" s="31"/>
      <c r="H43" s="31"/>
      <c r="I43" s="216"/>
      <c r="J43" s="196"/>
      <c r="K43" s="196"/>
      <c r="L43" s="224">
        <v>6</v>
      </c>
      <c r="M43" s="254"/>
      <c r="N43" s="255"/>
      <c r="O43" s="257"/>
      <c r="P43" s="220"/>
    </row>
    <row r="44" spans="1:17" ht="24">
      <c r="A44" s="63" t="s">
        <v>118</v>
      </c>
      <c r="B44" s="65" t="s">
        <v>119</v>
      </c>
      <c r="C44" s="64"/>
      <c r="D44" s="64" t="s">
        <v>106</v>
      </c>
      <c r="E44" s="64">
        <f>SUM(E45:E47)</f>
        <v>342</v>
      </c>
      <c r="F44" s="64">
        <f t="shared" ref="F44:N44" si="9">SUM(F45:F47)</f>
        <v>0</v>
      </c>
      <c r="G44" s="64">
        <f t="shared" si="9"/>
        <v>90</v>
      </c>
      <c r="H44" s="178">
        <f t="shared" si="9"/>
        <v>60</v>
      </c>
      <c r="I44" s="178">
        <f t="shared" si="9"/>
        <v>252</v>
      </c>
      <c r="J44" s="178">
        <f>SUM(J45:J48)</f>
        <v>0</v>
      </c>
      <c r="K44" s="178">
        <f>SUM(K45:K48)</f>
        <v>0</v>
      </c>
      <c r="L44" s="178">
        <f>SUM(L45:L48)</f>
        <v>12</v>
      </c>
      <c r="M44" s="303">
        <f t="shared" si="9"/>
        <v>0</v>
      </c>
      <c r="N44" s="304">
        <f t="shared" si="9"/>
        <v>0</v>
      </c>
      <c r="O44" s="305">
        <f>SUM(O45:O48)</f>
        <v>78</v>
      </c>
      <c r="P44" s="306">
        <f>SUM(P45:P48)</f>
        <v>264</v>
      </c>
    </row>
    <row r="45" spans="1:17" ht="24">
      <c r="A45" s="29" t="s">
        <v>120</v>
      </c>
      <c r="B45" s="34" t="s">
        <v>121</v>
      </c>
      <c r="C45" s="31"/>
      <c r="D45" s="30" t="s">
        <v>53</v>
      </c>
      <c r="E45" s="48">
        <f>SUM(F45+G45)</f>
        <v>90</v>
      </c>
      <c r="F45" s="31"/>
      <c r="G45" s="31">
        <v>90</v>
      </c>
      <c r="H45" s="59">
        <v>60</v>
      </c>
      <c r="I45" s="31"/>
      <c r="J45" s="247"/>
      <c r="K45" s="196"/>
      <c r="L45" s="296">
        <v>6</v>
      </c>
      <c r="M45" s="251"/>
      <c r="N45" s="252"/>
      <c r="O45" s="126">
        <v>42</v>
      </c>
      <c r="P45" s="322">
        <v>48</v>
      </c>
    </row>
    <row r="46" spans="1:17">
      <c r="A46" s="29" t="s">
        <v>122</v>
      </c>
      <c r="B46" s="34" t="s">
        <v>7</v>
      </c>
      <c r="C46" s="38" t="s">
        <v>81</v>
      </c>
      <c r="D46" s="31"/>
      <c r="E46" s="39">
        <v>108</v>
      </c>
      <c r="F46" s="31"/>
      <c r="G46" s="31"/>
      <c r="H46" s="59"/>
      <c r="I46" s="31">
        <v>108</v>
      </c>
      <c r="J46" s="247"/>
      <c r="K46" s="247"/>
      <c r="L46" s="275"/>
      <c r="M46" s="251"/>
      <c r="N46" s="252"/>
      <c r="O46" s="126">
        <v>36</v>
      </c>
      <c r="P46" s="268">
        <v>72</v>
      </c>
    </row>
    <row r="47" spans="1:17">
      <c r="A47" s="37" t="s">
        <v>123</v>
      </c>
      <c r="B47" s="66" t="s">
        <v>8</v>
      </c>
      <c r="C47" s="39" t="s">
        <v>81</v>
      </c>
      <c r="D47" s="39"/>
      <c r="E47" s="39">
        <v>144</v>
      </c>
      <c r="F47" s="39"/>
      <c r="G47" s="39"/>
      <c r="H47" s="67"/>
      <c r="I47" s="222">
        <v>144</v>
      </c>
      <c r="J47" s="276"/>
      <c r="K47" s="276"/>
      <c r="L47" s="277"/>
      <c r="M47" s="163"/>
      <c r="N47" s="253"/>
      <c r="O47" s="261"/>
      <c r="P47" s="321">
        <v>144</v>
      </c>
    </row>
    <row r="48" spans="1:17" ht="15.75" thickBot="1">
      <c r="A48" s="29"/>
      <c r="B48" s="221" t="s">
        <v>301</v>
      </c>
      <c r="C48" s="31"/>
      <c r="D48" s="31" t="s">
        <v>302</v>
      </c>
      <c r="E48" s="31"/>
      <c r="F48" s="31"/>
      <c r="G48" s="31"/>
      <c r="H48" s="31"/>
      <c r="I48" s="198"/>
      <c r="J48" s="278"/>
      <c r="K48" s="278"/>
      <c r="L48" s="230">
        <v>6</v>
      </c>
      <c r="M48" s="163"/>
      <c r="N48" s="253"/>
      <c r="O48" s="261"/>
      <c r="P48" s="223"/>
    </row>
    <row r="49" spans="1:17" ht="15.75" thickBot="1">
      <c r="A49" s="55" t="s">
        <v>124</v>
      </c>
      <c r="B49" s="68" t="s">
        <v>68</v>
      </c>
      <c r="C49" s="69" t="s">
        <v>81</v>
      </c>
      <c r="D49" s="22"/>
      <c r="E49" s="22">
        <v>48</v>
      </c>
      <c r="F49" s="22">
        <v>32</v>
      </c>
      <c r="G49" s="22">
        <v>80</v>
      </c>
      <c r="H49" s="23"/>
      <c r="I49" s="182"/>
      <c r="J49" s="182"/>
      <c r="K49" s="182"/>
      <c r="L49" s="192"/>
      <c r="M49" s="299"/>
      <c r="N49" s="298"/>
      <c r="O49" s="302">
        <v>30</v>
      </c>
      <c r="P49" s="294">
        <v>50</v>
      </c>
    </row>
    <row r="50" spans="1:17" ht="15.75" thickBot="1">
      <c r="A50" s="70"/>
      <c r="B50" s="71" t="s">
        <v>125</v>
      </c>
      <c r="C50" s="72">
        <f t="shared" ref="C50:H50" si="10">SUM(C8+C24+C32)</f>
        <v>26</v>
      </c>
      <c r="D50" s="72">
        <f t="shared" si="10"/>
        <v>11</v>
      </c>
      <c r="E50" s="72">
        <f t="shared" si="10"/>
        <v>2978</v>
      </c>
      <c r="F50" s="72">
        <f t="shared" si="10"/>
        <v>316</v>
      </c>
      <c r="G50" s="72">
        <f t="shared" si="10"/>
        <v>2166</v>
      </c>
      <c r="H50" s="73">
        <f t="shared" si="10"/>
        <v>417</v>
      </c>
      <c r="I50" s="185"/>
      <c r="J50" s="185"/>
      <c r="K50" s="185"/>
      <c r="L50" s="199"/>
      <c r="M50" s="132">
        <f>SUM(M8+M24+M32)</f>
        <v>612</v>
      </c>
      <c r="N50" s="133">
        <f>SUM(N8+N24+N32)</f>
        <v>822</v>
      </c>
      <c r="O50" s="134">
        <f>SUM(O8+O24+O32)</f>
        <v>612</v>
      </c>
      <c r="P50" s="73">
        <f>SUM(P8+P24+P32)</f>
        <v>804</v>
      </c>
      <c r="Q50" s="307"/>
    </row>
    <row r="51" spans="1:17">
      <c r="A51" s="74" t="s">
        <v>126</v>
      </c>
      <c r="B51" s="74" t="s">
        <v>9</v>
      </c>
      <c r="C51" s="74"/>
      <c r="D51" s="74"/>
      <c r="E51" s="246">
        <v>36</v>
      </c>
      <c r="F51" s="246"/>
      <c r="G51" s="246"/>
      <c r="H51" s="195"/>
      <c r="I51" s="246"/>
      <c r="J51" s="280"/>
      <c r="K51" s="280"/>
      <c r="L51" s="295">
        <v>36</v>
      </c>
      <c r="M51" s="281"/>
      <c r="N51" s="232">
        <v>12</v>
      </c>
      <c r="O51" s="281"/>
      <c r="P51" s="232">
        <v>24</v>
      </c>
    </row>
    <row r="52" spans="1:17">
      <c r="A52" s="75" t="s">
        <v>127</v>
      </c>
      <c r="B52" s="75" t="s">
        <v>10</v>
      </c>
      <c r="C52" s="75"/>
      <c r="D52" s="75"/>
      <c r="E52" s="31">
        <v>36</v>
      </c>
      <c r="F52" s="31"/>
      <c r="G52" s="31"/>
      <c r="H52" s="59"/>
      <c r="I52" s="31"/>
      <c r="J52" s="46"/>
      <c r="K52" s="31"/>
      <c r="L52" s="59"/>
      <c r="M52" s="97"/>
      <c r="N52" s="136"/>
      <c r="O52" s="97"/>
      <c r="P52" s="136">
        <v>36</v>
      </c>
    </row>
    <row r="53" spans="1:17" ht="15.75" thickBot="1">
      <c r="A53" s="76"/>
      <c r="B53" s="77" t="s">
        <v>128</v>
      </c>
      <c r="C53" s="77"/>
      <c r="D53" s="77"/>
      <c r="E53" s="78">
        <f>SUM(E50:E52)</f>
        <v>3050</v>
      </c>
      <c r="F53" s="78"/>
      <c r="G53" s="78"/>
      <c r="H53" s="79"/>
      <c r="I53" s="186"/>
      <c r="J53" s="186"/>
      <c r="K53" s="186"/>
      <c r="L53" s="200"/>
      <c r="M53" s="137">
        <f t="shared" ref="M53:P53" si="11">SUM(M50:M52)</f>
        <v>612</v>
      </c>
      <c r="N53" s="138">
        <f>SUM(N50:N52)</f>
        <v>834</v>
      </c>
      <c r="O53" s="137">
        <f>SUM(O50:O52)</f>
        <v>612</v>
      </c>
      <c r="P53" s="138">
        <f t="shared" si="11"/>
        <v>864</v>
      </c>
    </row>
    <row r="54" spans="1:17">
      <c r="A54" s="390" t="s">
        <v>311</v>
      </c>
      <c r="B54" s="391"/>
      <c r="C54" s="391"/>
      <c r="D54" s="392"/>
      <c r="E54" s="405" t="s">
        <v>314</v>
      </c>
      <c r="F54" s="406"/>
      <c r="G54" s="406"/>
      <c r="H54" s="406"/>
      <c r="I54" s="406"/>
      <c r="J54" s="406"/>
      <c r="K54" s="406"/>
      <c r="L54" s="406"/>
      <c r="M54" s="207">
        <f>SUM(M8+M24+M35+M40+M45+M49)</f>
        <v>612</v>
      </c>
      <c r="N54" s="140">
        <f>SUM(N8+N24+N35+N40+N45+N49)</f>
        <v>642</v>
      </c>
      <c r="O54" s="139">
        <f>SUM(O8+O24+O35+O40+O45+O49)</f>
        <v>540</v>
      </c>
      <c r="P54" s="140">
        <f>SUM(P8+P24+P35+P40+P45+P49)</f>
        <v>372</v>
      </c>
    </row>
    <row r="55" spans="1:17">
      <c r="A55" s="393"/>
      <c r="B55" s="394"/>
      <c r="C55" s="394"/>
      <c r="D55" s="395"/>
      <c r="E55" s="401" t="s">
        <v>312</v>
      </c>
      <c r="F55" s="402"/>
      <c r="G55" s="402"/>
      <c r="H55" s="402"/>
      <c r="I55" s="402"/>
      <c r="J55" s="402"/>
      <c r="K55" s="402"/>
      <c r="L55" s="402"/>
      <c r="M55" s="90">
        <f t="shared" ref="M55:P55" si="12">SUM(M36+M41+M46)</f>
        <v>0</v>
      </c>
      <c r="N55" s="91">
        <f t="shared" si="12"/>
        <v>72</v>
      </c>
      <c r="O55" s="141">
        <f t="shared" si="12"/>
        <v>72</v>
      </c>
      <c r="P55" s="91">
        <f t="shared" si="12"/>
        <v>144</v>
      </c>
    </row>
    <row r="56" spans="1:17">
      <c r="A56" s="393"/>
      <c r="B56" s="394"/>
      <c r="C56" s="394"/>
      <c r="D56" s="395"/>
      <c r="E56" s="399" t="s">
        <v>313</v>
      </c>
      <c r="F56" s="400"/>
      <c r="G56" s="400"/>
      <c r="H56" s="400"/>
      <c r="I56" s="400"/>
      <c r="J56" s="400"/>
      <c r="K56" s="400"/>
      <c r="L56" s="400"/>
      <c r="M56" s="90">
        <f t="shared" ref="M56:P56" si="13">SUM(M37+M42+M47)</f>
        <v>0</v>
      </c>
      <c r="N56" s="91">
        <f>SUM(N37+N42+N47)</f>
        <v>108</v>
      </c>
      <c r="O56" s="141">
        <f t="shared" si="13"/>
        <v>0</v>
      </c>
      <c r="P56" s="91">
        <f t="shared" si="13"/>
        <v>288</v>
      </c>
    </row>
    <row r="57" spans="1:17" ht="19.5" customHeight="1">
      <c r="A57" s="393"/>
      <c r="B57" s="394"/>
      <c r="C57" s="394"/>
      <c r="D57" s="395"/>
      <c r="E57" s="188" t="s">
        <v>133</v>
      </c>
      <c r="F57" s="189"/>
      <c r="G57" s="189"/>
      <c r="H57" s="189"/>
      <c r="I57" s="189"/>
      <c r="J57" s="189"/>
      <c r="K57" s="189"/>
      <c r="L57" s="189"/>
      <c r="M57" s="336">
        <v>0</v>
      </c>
      <c r="N57" s="296">
        <v>3</v>
      </c>
      <c r="O57" s="336">
        <v>1</v>
      </c>
      <c r="P57" s="296">
        <v>5</v>
      </c>
    </row>
    <row r="58" spans="1:17" ht="15" customHeight="1">
      <c r="A58" s="393"/>
      <c r="B58" s="394"/>
      <c r="C58" s="394"/>
      <c r="D58" s="395"/>
      <c r="E58" s="399" t="s">
        <v>134</v>
      </c>
      <c r="F58" s="400"/>
      <c r="G58" s="400"/>
      <c r="H58" s="400"/>
      <c r="I58" s="400"/>
      <c r="J58" s="400"/>
      <c r="K58" s="400"/>
      <c r="L58" s="400"/>
      <c r="M58" s="92">
        <v>1</v>
      </c>
      <c r="N58" s="125">
        <v>8</v>
      </c>
      <c r="O58" s="327">
        <v>7</v>
      </c>
      <c r="P58" s="326">
        <v>7</v>
      </c>
    </row>
    <row r="59" spans="1:17">
      <c r="A59" s="393"/>
      <c r="B59" s="394"/>
      <c r="C59" s="394"/>
      <c r="D59" s="395"/>
      <c r="E59" s="401" t="s">
        <v>135</v>
      </c>
      <c r="F59" s="402"/>
      <c r="G59" s="402"/>
      <c r="H59" s="402"/>
      <c r="I59" s="402"/>
      <c r="J59" s="402"/>
      <c r="K59" s="402"/>
      <c r="L59" s="402"/>
      <c r="M59" s="92"/>
      <c r="N59" s="125"/>
      <c r="O59" s="92"/>
      <c r="P59" s="125"/>
    </row>
    <row r="60" spans="1:17" ht="15.75" thickBot="1">
      <c r="A60" s="396"/>
      <c r="B60" s="397"/>
      <c r="C60" s="397"/>
      <c r="D60" s="398"/>
      <c r="E60" s="403" t="s">
        <v>72</v>
      </c>
      <c r="F60" s="404"/>
      <c r="G60" s="404"/>
      <c r="H60" s="404"/>
      <c r="I60" s="404"/>
      <c r="J60" s="404"/>
      <c r="K60" s="404"/>
      <c r="L60" s="404"/>
      <c r="M60" s="146"/>
      <c r="N60" s="147"/>
      <c r="O60" s="146">
        <v>1</v>
      </c>
      <c r="P60" s="147"/>
    </row>
    <row r="62" spans="1:17" ht="15" customHeight="1">
      <c r="B62" s="145"/>
    </row>
    <row r="64" spans="1:17" ht="15" customHeight="1"/>
  </sheetData>
  <mergeCells count="30">
    <mergeCell ref="G5:G7"/>
    <mergeCell ref="H5:H7"/>
    <mergeCell ref="G4:H4"/>
    <mergeCell ref="A54:D60"/>
    <mergeCell ref="E58:L58"/>
    <mergeCell ref="E59:L59"/>
    <mergeCell ref="E60:L60"/>
    <mergeCell ref="E54:L54"/>
    <mergeCell ref="E55:L55"/>
    <mergeCell ref="E56:L56"/>
    <mergeCell ref="A2:A7"/>
    <mergeCell ref="B2:B7"/>
    <mergeCell ref="C3:C7"/>
    <mergeCell ref="D3:D7"/>
    <mergeCell ref="M6:P6"/>
    <mergeCell ref="M2:P2"/>
    <mergeCell ref="A1:P1"/>
    <mergeCell ref="C2:D2"/>
    <mergeCell ref="M3:N3"/>
    <mergeCell ref="O3:P3"/>
    <mergeCell ref="E2:L2"/>
    <mergeCell ref="G3:L3"/>
    <mergeCell ref="M4:N4"/>
    <mergeCell ref="O4:P4"/>
    <mergeCell ref="E3:E7"/>
    <mergeCell ref="F3:F7"/>
    <mergeCell ref="I4:I7"/>
    <mergeCell ref="J4:J7"/>
    <mergeCell ref="K4:K7"/>
    <mergeCell ref="L4:L7"/>
  </mergeCells>
  <printOptions gridLines="1"/>
  <pageMargins left="0.7" right="0.7" top="0.75" bottom="0.75" header="0.3" footer="0.3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8"/>
  <sheetViews>
    <sheetView topLeftCell="A43" zoomScale="90" zoomScaleNormal="90" workbookViewId="0">
      <selection activeCell="U54" sqref="U54"/>
    </sheetView>
  </sheetViews>
  <sheetFormatPr defaultColWidth="9" defaultRowHeight="15"/>
  <cols>
    <col min="1" max="1" width="9.28515625" customWidth="1"/>
    <col min="2" max="2" width="33.140625" customWidth="1"/>
    <col min="3" max="3" width="6.85546875" customWidth="1"/>
    <col min="4" max="4" width="8.28515625" customWidth="1"/>
    <col min="5" max="5" width="7.85546875" customWidth="1"/>
    <col min="6" max="6" width="5.42578125" customWidth="1"/>
    <col min="7" max="7" width="10.7109375" customWidth="1"/>
    <col min="9" max="9" width="5.42578125" customWidth="1"/>
    <col min="10" max="10" width="4.7109375" customWidth="1"/>
    <col min="11" max="11" width="4.5703125" customWidth="1"/>
    <col min="12" max="12" width="4.85546875" customWidth="1"/>
  </cols>
  <sheetData>
    <row r="1" spans="1:19" ht="33" customHeight="1">
      <c r="A1" s="356" t="s">
        <v>15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409"/>
    </row>
    <row r="2" spans="1:19" ht="33.75" customHeight="1">
      <c r="A2" s="407" t="s">
        <v>16</v>
      </c>
      <c r="B2" s="407" t="s">
        <v>17</v>
      </c>
      <c r="C2" s="366" t="s">
        <v>18</v>
      </c>
      <c r="D2" s="368"/>
      <c r="E2" s="366" t="s">
        <v>295</v>
      </c>
      <c r="F2" s="367"/>
      <c r="G2" s="367"/>
      <c r="H2" s="367"/>
      <c r="I2" s="367"/>
      <c r="J2" s="367"/>
      <c r="K2" s="367"/>
      <c r="L2" s="368"/>
      <c r="M2" s="367" t="s">
        <v>20</v>
      </c>
      <c r="N2" s="367"/>
      <c r="O2" s="367"/>
      <c r="P2" s="367"/>
      <c r="Q2" s="367"/>
      <c r="R2" s="368"/>
    </row>
    <row r="3" spans="1:19" ht="28.5" customHeight="1">
      <c r="A3" s="408"/>
      <c r="B3" s="408"/>
      <c r="C3" s="378" t="s">
        <v>21</v>
      </c>
      <c r="D3" s="378" t="s">
        <v>22</v>
      </c>
      <c r="E3" s="376" t="s">
        <v>128</v>
      </c>
      <c r="F3" s="378" t="s">
        <v>24</v>
      </c>
      <c r="G3" s="373" t="s">
        <v>25</v>
      </c>
      <c r="H3" s="374"/>
      <c r="I3" s="374"/>
      <c r="J3" s="374"/>
      <c r="K3" s="374"/>
      <c r="L3" s="375"/>
      <c r="M3" s="370" t="s">
        <v>26</v>
      </c>
      <c r="N3" s="371"/>
      <c r="O3" s="372" t="s">
        <v>27</v>
      </c>
      <c r="P3" s="371"/>
      <c r="Q3" s="372" t="s">
        <v>28</v>
      </c>
      <c r="R3" s="371"/>
    </row>
    <row r="4" spans="1:19" ht="36" customHeight="1">
      <c r="A4" s="408"/>
      <c r="B4" s="408"/>
      <c r="C4" s="379"/>
      <c r="D4" s="379"/>
      <c r="E4" s="377"/>
      <c r="F4" s="379"/>
      <c r="G4" s="388" t="s">
        <v>296</v>
      </c>
      <c r="H4" s="389"/>
      <c r="I4" s="378" t="s">
        <v>292</v>
      </c>
      <c r="J4" s="376" t="s">
        <v>293</v>
      </c>
      <c r="K4" s="382" t="s">
        <v>294</v>
      </c>
      <c r="L4" s="383" t="s">
        <v>9</v>
      </c>
      <c r="M4" s="364"/>
      <c r="N4" s="365"/>
      <c r="O4" s="363"/>
      <c r="P4" s="365"/>
      <c r="Q4" s="363"/>
      <c r="R4" s="365"/>
    </row>
    <row r="5" spans="1:19" ht="15" customHeight="1">
      <c r="A5" s="408"/>
      <c r="B5" s="408"/>
      <c r="C5" s="379"/>
      <c r="D5" s="379"/>
      <c r="E5" s="377"/>
      <c r="F5" s="379"/>
      <c r="G5" s="386" t="s">
        <v>297</v>
      </c>
      <c r="H5" s="386" t="s">
        <v>30</v>
      </c>
      <c r="I5" s="379"/>
      <c r="J5" s="377"/>
      <c r="K5" s="377"/>
      <c r="L5" s="384"/>
      <c r="M5" s="213" t="s">
        <v>31</v>
      </c>
      <c r="N5" s="84" t="s">
        <v>32</v>
      </c>
      <c r="O5" s="84" t="s">
        <v>31</v>
      </c>
      <c r="P5" s="84" t="s">
        <v>32</v>
      </c>
      <c r="Q5" s="84" t="s">
        <v>31</v>
      </c>
      <c r="R5" s="84" t="s">
        <v>32</v>
      </c>
    </row>
    <row r="6" spans="1:19">
      <c r="A6" s="408"/>
      <c r="B6" s="408"/>
      <c r="C6" s="379"/>
      <c r="D6" s="379"/>
      <c r="E6" s="377"/>
      <c r="F6" s="379"/>
      <c r="G6" s="387"/>
      <c r="H6" s="387"/>
      <c r="I6" s="379"/>
      <c r="J6" s="377"/>
      <c r="K6" s="377"/>
      <c r="L6" s="384"/>
      <c r="M6" s="364" t="s">
        <v>33</v>
      </c>
      <c r="N6" s="364"/>
      <c r="O6" s="364"/>
      <c r="P6" s="364"/>
      <c r="Q6" s="364"/>
      <c r="R6" s="365"/>
    </row>
    <row r="7" spans="1:19" ht="40.5" customHeight="1" thickBot="1">
      <c r="A7" s="408"/>
      <c r="B7" s="408"/>
      <c r="C7" s="379"/>
      <c r="D7" s="379"/>
      <c r="E7" s="377"/>
      <c r="F7" s="379"/>
      <c r="G7" s="387"/>
      <c r="H7" s="387"/>
      <c r="I7" s="380"/>
      <c r="J7" s="381"/>
      <c r="K7" s="381"/>
      <c r="L7" s="385"/>
      <c r="M7" s="180">
        <v>17</v>
      </c>
      <c r="N7" s="85">
        <v>24</v>
      </c>
      <c r="O7" s="85">
        <v>17</v>
      </c>
      <c r="P7" s="85">
        <v>24</v>
      </c>
      <c r="Q7" s="85">
        <v>17</v>
      </c>
      <c r="R7" s="85">
        <v>24</v>
      </c>
    </row>
    <row r="8" spans="1:19" ht="15.75" thickBot="1">
      <c r="A8" s="19" t="s">
        <v>34</v>
      </c>
      <c r="B8" s="20" t="s">
        <v>35</v>
      </c>
      <c r="C8" s="21">
        <v>13</v>
      </c>
      <c r="D8" s="21">
        <v>4</v>
      </c>
      <c r="E8" s="22">
        <f t="shared" ref="E8:R8" si="0">SUM(E9+E24+E27)</f>
        <v>2052</v>
      </c>
      <c r="F8" s="22">
        <f t="shared" si="0"/>
        <v>0</v>
      </c>
      <c r="G8" s="22">
        <f t="shared" si="0"/>
        <v>2052</v>
      </c>
      <c r="H8" s="23">
        <f t="shared" si="0"/>
        <v>0</v>
      </c>
      <c r="I8" s="194">
        <f>SUM(I9+I24+I27+I30)</f>
        <v>0</v>
      </c>
      <c r="J8" s="194">
        <f>SUM(J9+J24+J27+J30)</f>
        <v>30</v>
      </c>
      <c r="K8" s="194">
        <f>SUM(K9+K24+K27+K30)</f>
        <v>18</v>
      </c>
      <c r="L8" s="194">
        <f>SUM(L9+L24+L27+L30)</f>
        <v>30</v>
      </c>
      <c r="M8" s="86">
        <f t="shared" si="0"/>
        <v>546</v>
      </c>
      <c r="N8" s="87">
        <f t="shared" si="0"/>
        <v>630</v>
      </c>
      <c r="O8" s="86">
        <f t="shared" si="0"/>
        <v>354</v>
      </c>
      <c r="P8" s="87">
        <f t="shared" si="0"/>
        <v>522</v>
      </c>
      <c r="Q8" s="86">
        <f t="shared" si="0"/>
        <v>0</v>
      </c>
      <c r="R8" s="87">
        <f t="shared" si="0"/>
        <v>0</v>
      </c>
    </row>
    <row r="9" spans="1:19">
      <c r="A9" s="24" t="s">
        <v>36</v>
      </c>
      <c r="B9" s="25" t="s">
        <v>37</v>
      </c>
      <c r="C9" s="26" t="s">
        <v>38</v>
      </c>
      <c r="D9" s="26" t="s">
        <v>39</v>
      </c>
      <c r="E9" s="27">
        <f t="shared" ref="E9:R9" si="1">SUM(E10:E23)</f>
        <v>1798</v>
      </c>
      <c r="F9" s="27">
        <f t="shared" si="1"/>
        <v>0</v>
      </c>
      <c r="G9" s="27">
        <f t="shared" si="1"/>
        <v>1798</v>
      </c>
      <c r="H9" s="28">
        <f t="shared" si="1"/>
        <v>0</v>
      </c>
      <c r="I9" s="208">
        <f>SUM(I10:I23)</f>
        <v>0</v>
      </c>
      <c r="J9" s="208">
        <f>SUM(J10:J23)</f>
        <v>24</v>
      </c>
      <c r="K9" s="209">
        <f>SUM(K10:K23)</f>
        <v>12</v>
      </c>
      <c r="L9" s="209">
        <f>SUM(L10:L23)</f>
        <v>24</v>
      </c>
      <c r="M9" s="88">
        <f t="shared" si="1"/>
        <v>458</v>
      </c>
      <c r="N9" s="89">
        <f t="shared" si="1"/>
        <v>536</v>
      </c>
      <c r="O9" s="88">
        <f t="shared" si="1"/>
        <v>320</v>
      </c>
      <c r="P9" s="89">
        <f t="shared" si="1"/>
        <v>484</v>
      </c>
      <c r="Q9" s="88">
        <f t="shared" si="1"/>
        <v>0</v>
      </c>
      <c r="R9" s="89">
        <f t="shared" si="1"/>
        <v>0</v>
      </c>
    </row>
    <row r="10" spans="1:19">
      <c r="A10" s="148" t="s">
        <v>40</v>
      </c>
      <c r="B10" s="148" t="s">
        <v>41</v>
      </c>
      <c r="C10" s="30"/>
      <c r="D10" s="30" t="s">
        <v>42</v>
      </c>
      <c r="E10" s="31">
        <f t="shared" ref="E10:E16" si="2">SUM(F10:G10)</f>
        <v>114</v>
      </c>
      <c r="F10" s="31"/>
      <c r="G10" s="31">
        <f t="shared" ref="G10:G23" si="3">SUM(M10:R10)</f>
        <v>114</v>
      </c>
      <c r="H10" s="32"/>
      <c r="I10" s="187"/>
      <c r="J10" s="227">
        <v>6</v>
      </c>
      <c r="K10" s="197">
        <v>6</v>
      </c>
      <c r="L10" s="226">
        <v>6</v>
      </c>
      <c r="M10" s="90">
        <v>34</v>
      </c>
      <c r="N10" s="91">
        <v>20</v>
      </c>
      <c r="O10" s="152">
        <v>60</v>
      </c>
      <c r="P10" s="153"/>
      <c r="Q10" s="94"/>
      <c r="R10" s="95"/>
    </row>
    <row r="11" spans="1:19">
      <c r="A11" s="149" t="s">
        <v>43</v>
      </c>
      <c r="B11" s="149" t="s">
        <v>44</v>
      </c>
      <c r="C11" s="30" t="s">
        <v>45</v>
      </c>
      <c r="D11" s="30"/>
      <c r="E11" s="31">
        <f t="shared" si="2"/>
        <v>172</v>
      </c>
      <c r="F11" s="31"/>
      <c r="G11" s="31">
        <f t="shared" si="3"/>
        <v>172</v>
      </c>
      <c r="H11" s="33"/>
      <c r="I11" s="179"/>
      <c r="J11" s="179"/>
      <c r="K11" s="179"/>
      <c r="L11" s="33"/>
      <c r="M11" s="90">
        <v>34</v>
      </c>
      <c r="N11" s="91">
        <v>52</v>
      </c>
      <c r="O11" s="92">
        <v>34</v>
      </c>
      <c r="P11" s="96">
        <v>52</v>
      </c>
      <c r="Q11" s="94"/>
      <c r="R11" s="95"/>
    </row>
    <row r="12" spans="1:19">
      <c r="A12" s="149" t="s">
        <v>46</v>
      </c>
      <c r="B12" s="149" t="s">
        <v>47</v>
      </c>
      <c r="C12" s="30" t="s">
        <v>45</v>
      </c>
      <c r="D12" s="30"/>
      <c r="E12" s="31">
        <f t="shared" si="2"/>
        <v>144</v>
      </c>
      <c r="F12" s="31"/>
      <c r="G12" s="31">
        <f t="shared" si="3"/>
        <v>144</v>
      </c>
      <c r="H12" s="33"/>
      <c r="I12" s="179"/>
      <c r="J12" s="179"/>
      <c r="K12" s="179"/>
      <c r="L12" s="33"/>
      <c r="M12" s="90">
        <v>34</v>
      </c>
      <c r="N12" s="91">
        <v>38</v>
      </c>
      <c r="O12" s="92">
        <v>34</v>
      </c>
      <c r="P12" s="96">
        <v>38</v>
      </c>
      <c r="Q12" s="94"/>
      <c r="R12" s="95"/>
    </row>
    <row r="13" spans="1:19">
      <c r="A13" s="149" t="s">
        <v>48</v>
      </c>
      <c r="B13" s="150" t="s">
        <v>49</v>
      </c>
      <c r="C13" s="35"/>
      <c r="D13" s="30" t="s">
        <v>50</v>
      </c>
      <c r="E13" s="31">
        <f t="shared" si="2"/>
        <v>340</v>
      </c>
      <c r="F13" s="31"/>
      <c r="G13" s="31">
        <f t="shared" si="3"/>
        <v>340</v>
      </c>
      <c r="H13" s="33"/>
      <c r="I13" s="179"/>
      <c r="J13" s="225">
        <v>6</v>
      </c>
      <c r="K13" s="179"/>
      <c r="L13" s="226">
        <v>6</v>
      </c>
      <c r="M13" s="90">
        <v>82</v>
      </c>
      <c r="N13" s="91">
        <v>96</v>
      </c>
      <c r="O13" s="92">
        <v>56</v>
      </c>
      <c r="P13" s="93">
        <v>106</v>
      </c>
      <c r="Q13" s="94"/>
      <c r="R13" s="95"/>
    </row>
    <row r="14" spans="1:19">
      <c r="A14" s="149" t="s">
        <v>51</v>
      </c>
      <c r="B14" s="149" t="s">
        <v>52</v>
      </c>
      <c r="C14" s="30"/>
      <c r="D14" s="45" t="s">
        <v>53</v>
      </c>
      <c r="E14" s="31">
        <f t="shared" si="2"/>
        <v>108</v>
      </c>
      <c r="F14" s="31"/>
      <c r="G14" s="31">
        <f t="shared" si="3"/>
        <v>108</v>
      </c>
      <c r="H14" s="33"/>
      <c r="I14" s="179"/>
      <c r="J14" s="225">
        <v>6</v>
      </c>
      <c r="K14" s="197">
        <v>6</v>
      </c>
      <c r="L14" s="226">
        <v>6</v>
      </c>
      <c r="M14" s="90">
        <v>52</v>
      </c>
      <c r="N14" s="154">
        <v>56</v>
      </c>
      <c r="O14" s="155"/>
      <c r="P14" s="156"/>
      <c r="Q14" s="94"/>
      <c r="R14" s="95"/>
    </row>
    <row r="15" spans="1:19">
      <c r="A15" s="149" t="s">
        <v>54</v>
      </c>
      <c r="B15" s="149" t="s">
        <v>55</v>
      </c>
      <c r="C15" s="36"/>
      <c r="D15" s="30" t="s">
        <v>50</v>
      </c>
      <c r="E15" s="31">
        <f t="shared" si="2"/>
        <v>180</v>
      </c>
      <c r="F15" s="31"/>
      <c r="G15" s="31">
        <f t="shared" si="3"/>
        <v>180</v>
      </c>
      <c r="H15" s="33"/>
      <c r="I15" s="179"/>
      <c r="J15" s="225">
        <v>6</v>
      </c>
      <c r="K15" s="179"/>
      <c r="L15" s="226">
        <v>6</v>
      </c>
      <c r="M15" s="90">
        <v>34</v>
      </c>
      <c r="N15" s="91">
        <v>56</v>
      </c>
      <c r="O15" s="92">
        <v>34</v>
      </c>
      <c r="P15" s="157">
        <v>56</v>
      </c>
      <c r="Q15" s="94"/>
      <c r="R15" s="95"/>
    </row>
    <row r="16" spans="1:19">
      <c r="A16" s="149" t="s">
        <v>56</v>
      </c>
      <c r="B16" s="149" t="s">
        <v>57</v>
      </c>
      <c r="C16" s="30" t="s">
        <v>58</v>
      </c>
      <c r="D16" s="30"/>
      <c r="E16" s="31">
        <f t="shared" si="2"/>
        <v>108</v>
      </c>
      <c r="F16" s="31"/>
      <c r="G16" s="31">
        <f t="shared" si="3"/>
        <v>108</v>
      </c>
      <c r="H16" s="33"/>
      <c r="I16" s="179"/>
      <c r="J16" s="179"/>
      <c r="K16" s="179"/>
      <c r="L16" s="33"/>
      <c r="M16" s="97">
        <v>52</v>
      </c>
      <c r="N16" s="96">
        <v>56</v>
      </c>
      <c r="O16" s="94"/>
      <c r="P16" s="95"/>
      <c r="Q16" s="94"/>
      <c r="R16" s="95"/>
    </row>
    <row r="17" spans="1:18">
      <c r="A17" s="149" t="s">
        <v>59</v>
      </c>
      <c r="B17" s="149" t="s">
        <v>60</v>
      </c>
      <c r="C17" s="30" t="s">
        <v>58</v>
      </c>
      <c r="D17" s="38"/>
      <c r="E17" s="31">
        <f t="shared" ref="E17:E23" si="4">SUM(F17:G17)</f>
        <v>108</v>
      </c>
      <c r="F17" s="39"/>
      <c r="G17" s="31">
        <f t="shared" si="3"/>
        <v>108</v>
      </c>
      <c r="H17" s="40"/>
      <c r="I17" s="179"/>
      <c r="J17" s="179"/>
      <c r="K17" s="179"/>
      <c r="L17" s="33"/>
      <c r="M17" s="161"/>
      <c r="N17" s="158"/>
      <c r="O17" s="159">
        <v>34</v>
      </c>
      <c r="P17" s="160">
        <v>74</v>
      </c>
      <c r="Q17" s="102"/>
      <c r="R17" s="101"/>
    </row>
    <row r="18" spans="1:18">
      <c r="A18" s="149" t="s">
        <v>61</v>
      </c>
      <c r="B18" s="149" t="s">
        <v>62</v>
      </c>
      <c r="C18" s="30" t="s">
        <v>58</v>
      </c>
      <c r="D18" s="38"/>
      <c r="E18" s="31">
        <f t="shared" si="4"/>
        <v>108</v>
      </c>
      <c r="F18" s="39"/>
      <c r="G18" s="31">
        <f t="shared" si="3"/>
        <v>108</v>
      </c>
      <c r="H18" s="40"/>
      <c r="I18" s="179"/>
      <c r="J18" s="179"/>
      <c r="K18" s="179"/>
      <c r="L18" s="33"/>
      <c r="M18" s="161"/>
      <c r="N18" s="158"/>
      <c r="O18" s="159">
        <v>34</v>
      </c>
      <c r="P18" s="160">
        <v>74</v>
      </c>
      <c r="Q18" s="102"/>
      <c r="R18" s="101"/>
    </row>
    <row r="19" spans="1:18">
      <c r="A19" s="149" t="s">
        <v>63</v>
      </c>
      <c r="B19" s="149" t="s">
        <v>64</v>
      </c>
      <c r="C19" s="30" t="s">
        <v>58</v>
      </c>
      <c r="D19" s="38"/>
      <c r="E19" s="31">
        <f t="shared" si="4"/>
        <v>72</v>
      </c>
      <c r="F19" s="39"/>
      <c r="G19" s="31">
        <f t="shared" si="3"/>
        <v>72</v>
      </c>
      <c r="H19" s="40"/>
      <c r="I19" s="179"/>
      <c r="J19" s="179"/>
      <c r="K19" s="179"/>
      <c r="L19" s="33"/>
      <c r="M19" s="159">
        <v>34</v>
      </c>
      <c r="N19" s="160">
        <v>38</v>
      </c>
      <c r="O19" s="161"/>
      <c r="P19" s="158"/>
      <c r="Q19" s="102"/>
      <c r="R19" s="101"/>
    </row>
    <row r="20" spans="1:18">
      <c r="A20" s="149" t="s">
        <v>65</v>
      </c>
      <c r="B20" s="149" t="s">
        <v>66</v>
      </c>
      <c r="C20" s="30" t="s">
        <v>58</v>
      </c>
      <c r="D20" s="38"/>
      <c r="E20" s="31">
        <v>72</v>
      </c>
      <c r="F20" s="39"/>
      <c r="G20" s="31">
        <v>72</v>
      </c>
      <c r="H20" s="40"/>
      <c r="I20" s="179"/>
      <c r="J20" s="179"/>
      <c r="K20" s="179"/>
      <c r="L20" s="33"/>
      <c r="M20" s="159">
        <v>34</v>
      </c>
      <c r="N20" s="160">
        <v>38</v>
      </c>
      <c r="O20" s="161"/>
      <c r="P20" s="158"/>
      <c r="Q20" s="102"/>
      <c r="R20" s="101"/>
    </row>
    <row r="21" spans="1:18">
      <c r="A21" s="149" t="s">
        <v>67</v>
      </c>
      <c r="B21" s="149" t="s">
        <v>68</v>
      </c>
      <c r="C21" s="36" t="s">
        <v>45</v>
      </c>
      <c r="D21" s="38"/>
      <c r="E21" s="31">
        <f t="shared" si="4"/>
        <v>172</v>
      </c>
      <c r="F21" s="39"/>
      <c r="G21" s="31">
        <f t="shared" si="3"/>
        <v>172</v>
      </c>
      <c r="H21" s="40"/>
      <c r="I21" s="179"/>
      <c r="J21" s="179"/>
      <c r="K21" s="179"/>
      <c r="L21" s="33"/>
      <c r="M21" s="159">
        <v>34</v>
      </c>
      <c r="N21" s="162">
        <v>52</v>
      </c>
      <c r="O21" s="159">
        <v>34</v>
      </c>
      <c r="P21" s="160">
        <v>52</v>
      </c>
      <c r="Q21" s="102"/>
      <c r="R21" s="101"/>
    </row>
    <row r="22" spans="1:18">
      <c r="A22" s="149" t="s">
        <v>69</v>
      </c>
      <c r="B22" s="149" t="s">
        <v>70</v>
      </c>
      <c r="C22" s="30" t="s">
        <v>58</v>
      </c>
      <c r="D22" s="38"/>
      <c r="E22" s="31">
        <f t="shared" si="4"/>
        <v>68</v>
      </c>
      <c r="F22" s="39"/>
      <c r="G22" s="31">
        <f t="shared" si="3"/>
        <v>68</v>
      </c>
      <c r="H22" s="40"/>
      <c r="I22" s="179"/>
      <c r="J22" s="179"/>
      <c r="K22" s="179"/>
      <c r="L22" s="33"/>
      <c r="M22" s="159">
        <v>34</v>
      </c>
      <c r="N22" s="160">
        <v>34</v>
      </c>
      <c r="O22" s="161"/>
      <c r="P22" s="158"/>
      <c r="Q22" s="102"/>
      <c r="R22" s="101"/>
    </row>
    <row r="23" spans="1:18" ht="15.75" thickBot="1">
      <c r="A23" s="151" t="s">
        <v>71</v>
      </c>
      <c r="B23" s="151" t="s">
        <v>72</v>
      </c>
      <c r="C23" s="38"/>
      <c r="D23" s="38"/>
      <c r="E23" s="31">
        <f t="shared" si="4"/>
        <v>32</v>
      </c>
      <c r="F23" s="39"/>
      <c r="G23" s="39">
        <f t="shared" si="3"/>
        <v>32</v>
      </c>
      <c r="H23" s="193"/>
      <c r="I23" s="190"/>
      <c r="J23" s="190"/>
      <c r="K23" s="190"/>
      <c r="L23" s="193"/>
      <c r="M23" s="201"/>
      <c r="N23" s="99"/>
      <c r="O23" s="350"/>
      <c r="P23" s="351">
        <v>32</v>
      </c>
      <c r="Q23" s="102"/>
      <c r="R23" s="101"/>
    </row>
    <row r="24" spans="1:18" ht="15.75" thickBot="1">
      <c r="A24" s="410" t="s">
        <v>73</v>
      </c>
      <c r="B24" s="411"/>
      <c r="C24" s="215">
        <v>2</v>
      </c>
      <c r="D24" s="215"/>
      <c r="E24" s="22">
        <f t="shared" ref="E24:R24" si="5">SUM(E25:E26)</f>
        <v>180</v>
      </c>
      <c r="F24" s="22">
        <f t="shared" si="5"/>
        <v>0</v>
      </c>
      <c r="G24" s="22">
        <f t="shared" si="5"/>
        <v>180</v>
      </c>
      <c r="H24" s="192">
        <f t="shared" si="5"/>
        <v>0</v>
      </c>
      <c r="I24" s="182"/>
      <c r="J24" s="194">
        <f>SUM(J25:J26)</f>
        <v>0</v>
      </c>
      <c r="K24" s="194">
        <f>SUM(K25:K26)</f>
        <v>0</v>
      </c>
      <c r="L24" s="194">
        <f>SUM(L25:L26)</f>
        <v>0</v>
      </c>
      <c r="M24" s="181">
        <f t="shared" si="5"/>
        <v>52</v>
      </c>
      <c r="N24" s="183">
        <f t="shared" si="5"/>
        <v>56</v>
      </c>
      <c r="O24" s="86">
        <f t="shared" si="5"/>
        <v>34</v>
      </c>
      <c r="P24" s="87">
        <f t="shared" si="5"/>
        <v>38</v>
      </c>
      <c r="Q24" s="86">
        <f t="shared" si="5"/>
        <v>0</v>
      </c>
      <c r="R24" s="87">
        <f t="shared" si="5"/>
        <v>0</v>
      </c>
    </row>
    <row r="25" spans="1:18">
      <c r="A25" s="43" t="s">
        <v>74</v>
      </c>
      <c r="B25" s="43" t="s">
        <v>75</v>
      </c>
      <c r="C25" s="30" t="s">
        <v>58</v>
      </c>
      <c r="D25" s="45"/>
      <c r="E25" s="31">
        <v>108</v>
      </c>
      <c r="F25" s="46"/>
      <c r="G25" s="46">
        <v>108</v>
      </c>
      <c r="H25" s="32"/>
      <c r="I25" s="187"/>
      <c r="J25" s="187"/>
      <c r="K25" s="187"/>
      <c r="L25" s="32"/>
      <c r="M25" s="164">
        <v>52</v>
      </c>
      <c r="N25" s="165">
        <v>56</v>
      </c>
      <c r="O25" s="105"/>
      <c r="P25" s="106"/>
      <c r="Q25" s="105"/>
      <c r="R25" s="106"/>
    </row>
    <row r="26" spans="1:18" ht="15.75" thickBot="1">
      <c r="A26" s="29" t="s">
        <v>76</v>
      </c>
      <c r="B26" s="29" t="s">
        <v>77</v>
      </c>
      <c r="C26" s="30" t="s">
        <v>58</v>
      </c>
      <c r="D26" s="47"/>
      <c r="E26" s="31">
        <f>SUM(F26:G26)</f>
        <v>72</v>
      </c>
      <c r="F26" s="31"/>
      <c r="G26" s="31">
        <f>SUM(M26:R26)</f>
        <v>72</v>
      </c>
      <c r="H26" s="33"/>
      <c r="I26" s="190"/>
      <c r="J26" s="190"/>
      <c r="K26" s="190"/>
      <c r="L26" s="193"/>
      <c r="M26" s="202"/>
      <c r="N26" s="191"/>
      <c r="O26" s="168">
        <v>34</v>
      </c>
      <c r="P26" s="169">
        <v>38</v>
      </c>
      <c r="Q26" s="166"/>
      <c r="R26" s="167"/>
    </row>
    <row r="27" spans="1:18" ht="15.75" thickBot="1">
      <c r="A27" s="412" t="s">
        <v>78</v>
      </c>
      <c r="B27" s="413"/>
      <c r="C27" s="215">
        <v>2</v>
      </c>
      <c r="D27" s="212"/>
      <c r="E27" s="22">
        <f t="shared" ref="E27:R27" si="6">SUM(E28:E29)</f>
        <v>74</v>
      </c>
      <c r="F27" s="22">
        <f t="shared" si="6"/>
        <v>0</v>
      </c>
      <c r="G27" s="22">
        <f t="shared" si="6"/>
        <v>74</v>
      </c>
      <c r="H27" s="23">
        <f t="shared" si="6"/>
        <v>0</v>
      </c>
      <c r="I27" s="182"/>
      <c r="J27" s="194">
        <f>SUM(J28:J29)</f>
        <v>0</v>
      </c>
      <c r="K27" s="194">
        <f>SUM(K28:K29)</f>
        <v>0</v>
      </c>
      <c r="L27" s="194">
        <f>SUM(L28:L29)</f>
        <v>0</v>
      </c>
      <c r="M27" s="181">
        <f t="shared" si="6"/>
        <v>36</v>
      </c>
      <c r="N27" s="183">
        <f t="shared" si="6"/>
        <v>38</v>
      </c>
      <c r="O27" s="86">
        <f t="shared" si="6"/>
        <v>0</v>
      </c>
      <c r="P27" s="87">
        <f t="shared" si="6"/>
        <v>0</v>
      </c>
      <c r="Q27" s="86">
        <f t="shared" si="6"/>
        <v>0</v>
      </c>
      <c r="R27" s="87">
        <f t="shared" si="6"/>
        <v>0</v>
      </c>
    </row>
    <row r="28" spans="1:18">
      <c r="A28" s="37" t="s">
        <v>79</v>
      </c>
      <c r="B28" s="37" t="s">
        <v>80</v>
      </c>
      <c r="C28" s="30" t="s">
        <v>81</v>
      </c>
      <c r="D28" s="37"/>
      <c r="E28" s="31">
        <f>SUM(F28:G28)</f>
        <v>38</v>
      </c>
      <c r="F28" s="39"/>
      <c r="G28" s="39">
        <f>SUM(M28:R28)</f>
        <v>38</v>
      </c>
      <c r="H28" s="54"/>
      <c r="I28" s="46"/>
      <c r="J28" s="46"/>
      <c r="K28" s="46"/>
      <c r="L28" s="53"/>
      <c r="M28" s="203"/>
      <c r="N28" s="115">
        <v>38</v>
      </c>
      <c r="O28" s="116"/>
      <c r="P28" s="101"/>
      <c r="Q28" s="102"/>
      <c r="R28" s="101"/>
    </row>
    <row r="29" spans="1:18" ht="15.75" thickBot="1">
      <c r="A29" s="37" t="s">
        <v>82</v>
      </c>
      <c r="B29" s="51" t="s">
        <v>83</v>
      </c>
      <c r="C29" s="39" t="s">
        <v>81</v>
      </c>
      <c r="D29" s="37"/>
      <c r="E29" s="31">
        <f>SUM(F29:G29)</f>
        <v>36</v>
      </c>
      <c r="F29" s="39"/>
      <c r="G29" s="39">
        <v>36</v>
      </c>
      <c r="H29" s="54"/>
      <c r="I29" s="184"/>
      <c r="J29" s="184"/>
      <c r="K29" s="184"/>
      <c r="L29" s="198"/>
      <c r="M29" s="204">
        <v>36</v>
      </c>
      <c r="N29" s="117"/>
      <c r="O29" s="102"/>
      <c r="P29" s="101"/>
      <c r="Q29" s="102"/>
      <c r="R29" s="101"/>
    </row>
    <row r="30" spans="1:18" ht="15.75" thickBot="1">
      <c r="A30" s="55" t="s">
        <v>84</v>
      </c>
      <c r="B30" s="56" t="s">
        <v>85</v>
      </c>
      <c r="C30" s="23">
        <v>6</v>
      </c>
      <c r="D30" s="22">
        <v>1</v>
      </c>
      <c r="E30" s="22">
        <f t="shared" ref="E30:R30" si="7">SUM(E31:E37)</f>
        <v>390</v>
      </c>
      <c r="F30" s="22">
        <f t="shared" si="7"/>
        <v>130</v>
      </c>
      <c r="G30" s="22">
        <f t="shared" si="7"/>
        <v>260</v>
      </c>
      <c r="H30" s="23">
        <f t="shared" si="7"/>
        <v>130</v>
      </c>
      <c r="I30" s="194">
        <f>SUM(I31:I37)</f>
        <v>0</v>
      </c>
      <c r="J30" s="194">
        <f>SUM(J31:J37)</f>
        <v>6</v>
      </c>
      <c r="K30" s="194">
        <f>SUM(K31:K37)</f>
        <v>6</v>
      </c>
      <c r="L30" s="194">
        <f>SUM(L31:L37)</f>
        <v>6</v>
      </c>
      <c r="M30" s="181">
        <f t="shared" si="7"/>
        <v>66</v>
      </c>
      <c r="N30" s="87">
        <f t="shared" si="7"/>
        <v>66</v>
      </c>
      <c r="O30" s="86">
        <f t="shared" si="7"/>
        <v>32</v>
      </c>
      <c r="P30" s="87">
        <f t="shared" si="7"/>
        <v>0</v>
      </c>
      <c r="Q30" s="86">
        <f t="shared" si="7"/>
        <v>96</v>
      </c>
      <c r="R30" s="87">
        <f t="shared" si="7"/>
        <v>0</v>
      </c>
    </row>
    <row r="31" spans="1:18">
      <c r="A31" s="43" t="s">
        <v>86</v>
      </c>
      <c r="B31" s="57" t="s">
        <v>87</v>
      </c>
      <c r="C31" s="58" t="s">
        <v>81</v>
      </c>
      <c r="D31" s="57"/>
      <c r="E31" s="46">
        <f t="shared" ref="E31:E37" si="8">SUM(F31:G31)</f>
        <v>48</v>
      </c>
      <c r="F31" s="46">
        <v>16</v>
      </c>
      <c r="G31" s="46">
        <v>32</v>
      </c>
      <c r="H31" s="53">
        <v>16</v>
      </c>
      <c r="I31" s="53"/>
      <c r="J31" s="53"/>
      <c r="K31" s="53"/>
      <c r="L31" s="195"/>
      <c r="M31" s="105"/>
      <c r="N31" s="118">
        <v>32</v>
      </c>
      <c r="O31" s="119"/>
      <c r="P31" s="106"/>
      <c r="Q31" s="105"/>
      <c r="R31" s="106"/>
    </row>
    <row r="32" spans="1:18">
      <c r="A32" s="29" t="s">
        <v>88</v>
      </c>
      <c r="B32" s="34" t="s">
        <v>89</v>
      </c>
      <c r="C32" s="30" t="s">
        <v>81</v>
      </c>
      <c r="D32" s="34"/>
      <c r="E32" s="46">
        <f t="shared" si="8"/>
        <v>48</v>
      </c>
      <c r="F32" s="31">
        <v>16</v>
      </c>
      <c r="G32" s="31">
        <v>32</v>
      </c>
      <c r="H32" s="216">
        <v>16</v>
      </c>
      <c r="I32" s="216"/>
      <c r="J32" s="216"/>
      <c r="K32" s="216"/>
      <c r="L32" s="196"/>
      <c r="M32" s="94"/>
      <c r="N32" s="95"/>
      <c r="O32" s="94"/>
      <c r="P32" s="95"/>
      <c r="Q32" s="120">
        <v>32</v>
      </c>
      <c r="R32" s="95"/>
    </row>
    <row r="33" spans="1:18" ht="24">
      <c r="A33" s="29" t="s">
        <v>90</v>
      </c>
      <c r="B33" s="34" t="s">
        <v>91</v>
      </c>
      <c r="C33" s="34"/>
      <c r="D33" s="45" t="s">
        <v>53</v>
      </c>
      <c r="E33" s="46">
        <f t="shared" si="8"/>
        <v>102</v>
      </c>
      <c r="F33" s="31">
        <v>34</v>
      </c>
      <c r="G33" s="31">
        <v>68</v>
      </c>
      <c r="H33" s="216">
        <v>34</v>
      </c>
      <c r="I33" s="216"/>
      <c r="J33" s="224">
        <v>6</v>
      </c>
      <c r="K33" s="197">
        <v>6</v>
      </c>
      <c r="L33" s="224">
        <v>6</v>
      </c>
      <c r="M33" s="90">
        <v>34</v>
      </c>
      <c r="N33" s="121">
        <v>34</v>
      </c>
      <c r="O33" s="94"/>
      <c r="P33" s="95"/>
      <c r="Q33" s="94"/>
      <c r="R33" s="95"/>
    </row>
    <row r="34" spans="1:18">
      <c r="A34" s="29" t="s">
        <v>92</v>
      </c>
      <c r="B34" s="34" t="s">
        <v>93</v>
      </c>
      <c r="C34" s="30" t="s">
        <v>81</v>
      </c>
      <c r="D34" s="34"/>
      <c r="E34" s="46">
        <f t="shared" si="8"/>
        <v>48</v>
      </c>
      <c r="F34" s="31">
        <v>16</v>
      </c>
      <c r="G34" s="31">
        <v>32</v>
      </c>
      <c r="H34" s="216">
        <v>16</v>
      </c>
      <c r="I34" s="31"/>
      <c r="J34" s="31"/>
      <c r="K34" s="31"/>
      <c r="L34" s="216"/>
      <c r="M34" s="120">
        <v>32</v>
      </c>
      <c r="N34" s="95"/>
      <c r="O34" s="94"/>
      <c r="P34" s="95"/>
      <c r="Q34" s="94"/>
      <c r="R34" s="95"/>
    </row>
    <row r="35" spans="1:18">
      <c r="A35" s="29" t="s">
        <v>94</v>
      </c>
      <c r="B35" s="29" t="s">
        <v>95</v>
      </c>
      <c r="C35" s="30" t="s">
        <v>81</v>
      </c>
      <c r="D35" s="29"/>
      <c r="E35" s="46">
        <f t="shared" si="8"/>
        <v>48</v>
      </c>
      <c r="F35" s="31">
        <v>16</v>
      </c>
      <c r="G35" s="31">
        <v>32</v>
      </c>
      <c r="H35" s="216">
        <v>16</v>
      </c>
      <c r="I35" s="31"/>
      <c r="J35" s="31"/>
      <c r="K35" s="31"/>
      <c r="L35" s="216"/>
      <c r="M35" s="94"/>
      <c r="N35" s="95"/>
      <c r="O35" s="217">
        <v>32</v>
      </c>
      <c r="P35" s="282"/>
      <c r="Q35" s="94"/>
      <c r="R35" s="95"/>
    </row>
    <row r="36" spans="1:18">
      <c r="A36" s="29" t="s">
        <v>96</v>
      </c>
      <c r="B36" s="29" t="s">
        <v>97</v>
      </c>
      <c r="C36" s="30" t="s">
        <v>81</v>
      </c>
      <c r="D36" s="29"/>
      <c r="E36" s="46">
        <f t="shared" si="8"/>
        <v>48</v>
      </c>
      <c r="F36" s="31">
        <v>16</v>
      </c>
      <c r="G36" s="31">
        <v>32</v>
      </c>
      <c r="H36" s="216">
        <v>16</v>
      </c>
      <c r="I36" s="31"/>
      <c r="J36" s="31"/>
      <c r="K36" s="31"/>
      <c r="L36" s="216"/>
      <c r="M36" s="94"/>
      <c r="N36" s="95"/>
      <c r="O36" s="94"/>
      <c r="P36" s="95"/>
      <c r="Q36" s="120">
        <v>32</v>
      </c>
      <c r="R36" s="95"/>
    </row>
    <row r="37" spans="1:18" ht="24.75" thickBot="1">
      <c r="A37" s="29" t="s">
        <v>98</v>
      </c>
      <c r="B37" s="34" t="s">
        <v>99</v>
      </c>
      <c r="C37" s="30" t="s">
        <v>81</v>
      </c>
      <c r="D37" s="34"/>
      <c r="E37" s="46">
        <f t="shared" si="8"/>
        <v>48</v>
      </c>
      <c r="F37" s="31">
        <v>16</v>
      </c>
      <c r="G37" s="31">
        <v>32</v>
      </c>
      <c r="H37" s="216">
        <v>16</v>
      </c>
      <c r="I37" s="184"/>
      <c r="J37" s="184"/>
      <c r="K37" s="184"/>
      <c r="L37" s="198"/>
      <c r="M37" s="205"/>
      <c r="N37" s="95"/>
      <c r="O37" s="94"/>
      <c r="P37" s="95"/>
      <c r="Q37" s="217">
        <v>32</v>
      </c>
      <c r="R37" s="218"/>
    </row>
    <row r="38" spans="1:18" ht="15.75" thickBot="1">
      <c r="A38" s="55" t="s">
        <v>100</v>
      </c>
      <c r="B38" s="56" t="s">
        <v>101</v>
      </c>
      <c r="C38" s="22">
        <v>7</v>
      </c>
      <c r="D38" s="22">
        <v>6</v>
      </c>
      <c r="E38" s="22">
        <f>SUM(E39+E55)</f>
        <v>2097</v>
      </c>
      <c r="F38" s="22">
        <f>SUM(F39+F55)</f>
        <v>233</v>
      </c>
      <c r="G38" s="22">
        <f>SUM(G39+G55)</f>
        <v>460</v>
      </c>
      <c r="H38" s="23">
        <f>SUM(H39+H55)</f>
        <v>265</v>
      </c>
      <c r="I38" s="23">
        <f>SUM(I39+I55)</f>
        <v>1404</v>
      </c>
      <c r="J38" s="182"/>
      <c r="K38" s="182"/>
      <c r="L38" s="192"/>
      <c r="M38" s="86">
        <f t="shared" ref="M38:R38" si="9">SUM(M39+M55)</f>
        <v>0</v>
      </c>
      <c r="N38" s="87">
        <f t="shared" si="9"/>
        <v>132</v>
      </c>
      <c r="O38" s="86">
        <f t="shared" si="9"/>
        <v>190</v>
      </c>
      <c r="P38" s="87">
        <f t="shared" si="9"/>
        <v>306</v>
      </c>
      <c r="Q38" s="86">
        <f t="shared" si="9"/>
        <v>498</v>
      </c>
      <c r="R38" s="87">
        <f t="shared" si="9"/>
        <v>738</v>
      </c>
    </row>
    <row r="39" spans="1:18" ht="15.75" thickBot="1">
      <c r="A39" s="55" t="s">
        <v>102</v>
      </c>
      <c r="B39" s="56" t="s">
        <v>103</v>
      </c>
      <c r="C39" s="22">
        <v>6</v>
      </c>
      <c r="D39" s="22">
        <v>6</v>
      </c>
      <c r="E39" s="22">
        <f>SUM(E40+E45+E50)</f>
        <v>2017</v>
      </c>
      <c r="F39" s="22">
        <f>SUM(F40+F45+F50)</f>
        <v>193</v>
      </c>
      <c r="G39" s="22">
        <f>SUM(G40+G45+G50)</f>
        <v>420</v>
      </c>
      <c r="H39" s="23">
        <f>SUM(H40+H45+H50)</f>
        <v>225</v>
      </c>
      <c r="I39" s="23">
        <f>SUM(I40+I45+I50)</f>
        <v>1404</v>
      </c>
      <c r="J39" s="182"/>
      <c r="K39" s="182"/>
      <c r="L39" s="192"/>
      <c r="M39" s="86">
        <f t="shared" ref="M39:R39" si="10">SUM(M40+M45+M50)</f>
        <v>0</v>
      </c>
      <c r="N39" s="23">
        <f t="shared" si="10"/>
        <v>132</v>
      </c>
      <c r="O39" s="86">
        <f t="shared" si="10"/>
        <v>190</v>
      </c>
      <c r="P39" s="87">
        <f t="shared" si="10"/>
        <v>306</v>
      </c>
      <c r="Q39" s="215">
        <f t="shared" si="10"/>
        <v>474</v>
      </c>
      <c r="R39" s="87">
        <f t="shared" si="10"/>
        <v>722</v>
      </c>
    </row>
    <row r="40" spans="1:18" ht="45" customHeight="1">
      <c r="A40" s="60" t="s">
        <v>104</v>
      </c>
      <c r="B40" s="61" t="s">
        <v>105</v>
      </c>
      <c r="C40" s="62"/>
      <c r="D40" s="62" t="s">
        <v>106</v>
      </c>
      <c r="E40" s="62">
        <f>SUM(E41:E43)</f>
        <v>645</v>
      </c>
      <c r="F40" s="62">
        <f>SUM(F41:F43)</f>
        <v>71</v>
      </c>
      <c r="G40" s="62">
        <f>SUM(G41:G43)</f>
        <v>142</v>
      </c>
      <c r="H40" s="177">
        <f>SUM(H41:H43)</f>
        <v>71</v>
      </c>
      <c r="I40" s="177">
        <f>SUM(I41:I43)</f>
        <v>432</v>
      </c>
      <c r="J40" s="177">
        <f>SUM(J41:J44)</f>
        <v>12</v>
      </c>
      <c r="K40" s="178">
        <f>SUM(K41:K44)</f>
        <v>6</v>
      </c>
      <c r="L40" s="177">
        <f>SUM(L41:L44)</f>
        <v>12</v>
      </c>
      <c r="M40" s="206">
        <f t="shared" ref="M40:R40" si="11">SUM(M41:M43)</f>
        <v>0</v>
      </c>
      <c r="N40" s="123">
        <f t="shared" si="11"/>
        <v>132</v>
      </c>
      <c r="O40" s="122">
        <f t="shared" si="11"/>
        <v>190</v>
      </c>
      <c r="P40" s="123">
        <f t="shared" si="11"/>
        <v>252</v>
      </c>
      <c r="Q40" s="122">
        <f t="shared" si="11"/>
        <v>0</v>
      </c>
      <c r="R40" s="123">
        <f t="shared" si="11"/>
        <v>0</v>
      </c>
    </row>
    <row r="41" spans="1:18" ht="24">
      <c r="A41" s="29" t="s">
        <v>107</v>
      </c>
      <c r="B41" s="34" t="s">
        <v>108</v>
      </c>
      <c r="C41" s="31"/>
      <c r="D41" s="30" t="s">
        <v>42</v>
      </c>
      <c r="E41" s="48">
        <f>SUM(F41+G41)</f>
        <v>213</v>
      </c>
      <c r="F41" s="31">
        <v>71</v>
      </c>
      <c r="G41" s="31">
        <v>142</v>
      </c>
      <c r="H41" s="216">
        <v>71</v>
      </c>
      <c r="I41" s="31"/>
      <c r="J41" s="228">
        <v>6</v>
      </c>
      <c r="K41" s="197">
        <v>6</v>
      </c>
      <c r="L41" s="224">
        <v>6</v>
      </c>
      <c r="M41" s="94"/>
      <c r="N41" s="125">
        <v>60</v>
      </c>
      <c r="O41" s="170">
        <v>82</v>
      </c>
      <c r="P41" s="171"/>
      <c r="Q41" s="124"/>
      <c r="R41" s="95"/>
    </row>
    <row r="42" spans="1:18">
      <c r="A42" s="29" t="s">
        <v>109</v>
      </c>
      <c r="B42" s="29" t="s">
        <v>7</v>
      </c>
      <c r="C42" s="36" t="s">
        <v>110</v>
      </c>
      <c r="D42" s="31"/>
      <c r="E42" s="31">
        <f t="shared" ref="E42:E48" si="12">SUM(M42:R42)</f>
        <v>180</v>
      </c>
      <c r="F42" s="31"/>
      <c r="G42" s="31"/>
      <c r="H42" s="216"/>
      <c r="I42" s="31">
        <v>180</v>
      </c>
      <c r="J42" s="31"/>
      <c r="K42" s="31"/>
      <c r="L42" s="216"/>
      <c r="M42" s="94"/>
      <c r="N42" s="125">
        <v>72</v>
      </c>
      <c r="O42" s="172">
        <v>108</v>
      </c>
      <c r="P42" s="156"/>
      <c r="Q42" s="124"/>
      <c r="R42" s="95"/>
    </row>
    <row r="43" spans="1:18">
      <c r="A43" s="29" t="s">
        <v>111</v>
      </c>
      <c r="B43" s="29" t="s">
        <v>8</v>
      </c>
      <c r="C43" s="36" t="s">
        <v>81</v>
      </c>
      <c r="D43" s="31"/>
      <c r="E43" s="31">
        <f t="shared" si="12"/>
        <v>252</v>
      </c>
      <c r="F43" s="31"/>
      <c r="G43" s="31"/>
      <c r="H43" s="216"/>
      <c r="I43" s="31">
        <v>252</v>
      </c>
      <c r="J43" s="31"/>
      <c r="K43" s="31"/>
      <c r="L43" s="216"/>
      <c r="M43" s="94"/>
      <c r="N43" s="95"/>
      <c r="O43" s="124"/>
      <c r="P43" s="96">
        <v>252</v>
      </c>
      <c r="Q43" s="124"/>
      <c r="R43" s="95"/>
    </row>
    <row r="44" spans="1:18">
      <c r="A44" s="29"/>
      <c r="B44" s="221" t="s">
        <v>301</v>
      </c>
      <c r="C44" s="31"/>
      <c r="D44" s="31" t="s">
        <v>302</v>
      </c>
      <c r="E44" s="31"/>
      <c r="F44" s="31"/>
      <c r="G44" s="31"/>
      <c r="H44" s="31"/>
      <c r="I44" s="216"/>
      <c r="J44" s="224">
        <v>6</v>
      </c>
      <c r="K44" s="31"/>
      <c r="L44" s="224">
        <v>6</v>
      </c>
      <c r="M44" s="105"/>
      <c r="N44" s="106"/>
      <c r="O44" s="219"/>
      <c r="P44" s="220"/>
      <c r="Q44" s="219"/>
      <c r="R44" s="106"/>
    </row>
    <row r="45" spans="1:18">
      <c r="A45" s="63" t="s">
        <v>112</v>
      </c>
      <c r="B45" s="61" t="s">
        <v>113</v>
      </c>
      <c r="C45" s="64"/>
      <c r="D45" s="64" t="s">
        <v>106</v>
      </c>
      <c r="E45" s="62">
        <f t="shared" ref="E45:R45" si="13">SUM(E46:E48)</f>
        <v>733</v>
      </c>
      <c r="F45" s="62">
        <f t="shared" si="13"/>
        <v>77</v>
      </c>
      <c r="G45" s="62">
        <f>SUM(G46:G48)</f>
        <v>188</v>
      </c>
      <c r="H45" s="177">
        <f t="shared" si="13"/>
        <v>94</v>
      </c>
      <c r="I45" s="177">
        <f t="shared" si="13"/>
        <v>468</v>
      </c>
      <c r="J45" s="177">
        <f>SUM(J46:J49)</f>
        <v>12</v>
      </c>
      <c r="K45" s="178">
        <f>SUM(K46:K49)</f>
        <v>12</v>
      </c>
      <c r="L45" s="177">
        <f>SUM(L46:L49)</f>
        <v>12</v>
      </c>
      <c r="M45" s="206">
        <f t="shared" si="13"/>
        <v>0</v>
      </c>
      <c r="N45" s="123">
        <f t="shared" si="13"/>
        <v>0</v>
      </c>
      <c r="O45" s="122">
        <f t="shared" si="13"/>
        <v>0</v>
      </c>
      <c r="P45" s="123">
        <f t="shared" si="13"/>
        <v>54</v>
      </c>
      <c r="Q45" s="122">
        <f t="shared" si="13"/>
        <v>314</v>
      </c>
      <c r="R45" s="123">
        <f t="shared" si="13"/>
        <v>288</v>
      </c>
    </row>
    <row r="46" spans="1:18" ht="24">
      <c r="A46" s="29" t="s">
        <v>114</v>
      </c>
      <c r="B46" s="34" t="s">
        <v>115</v>
      </c>
      <c r="C46" s="31"/>
      <c r="D46" s="30" t="s">
        <v>53</v>
      </c>
      <c r="E46" s="48">
        <f>SUM(F46+G46)</f>
        <v>265</v>
      </c>
      <c r="F46" s="31">
        <v>77</v>
      </c>
      <c r="G46" s="31">
        <v>188</v>
      </c>
      <c r="H46" s="216">
        <v>94</v>
      </c>
      <c r="I46" s="31"/>
      <c r="J46" s="228">
        <v>6</v>
      </c>
      <c r="K46" s="197">
        <v>6</v>
      </c>
      <c r="L46" s="224">
        <v>6</v>
      </c>
      <c r="M46" s="94"/>
      <c r="N46" s="95"/>
      <c r="O46" s="124"/>
      <c r="P46" s="125">
        <v>54</v>
      </c>
      <c r="Q46" s="127">
        <v>134</v>
      </c>
      <c r="R46" s="95"/>
    </row>
    <row r="47" spans="1:18">
      <c r="A47" s="29" t="s">
        <v>116</v>
      </c>
      <c r="B47" s="34" t="s">
        <v>7</v>
      </c>
      <c r="C47" s="31" t="s">
        <v>81</v>
      </c>
      <c r="D47" s="31"/>
      <c r="E47" s="31">
        <f t="shared" si="12"/>
        <v>180</v>
      </c>
      <c r="F47" s="31"/>
      <c r="G47" s="31"/>
      <c r="H47" s="216"/>
      <c r="I47" s="31">
        <v>180</v>
      </c>
      <c r="J47" s="31"/>
      <c r="K47" s="31"/>
      <c r="L47" s="216"/>
      <c r="M47" s="94"/>
      <c r="N47" s="95"/>
      <c r="O47" s="124"/>
      <c r="P47" s="95"/>
      <c r="Q47" s="128">
        <v>180</v>
      </c>
      <c r="R47" s="95"/>
    </row>
    <row r="48" spans="1:18">
      <c r="A48" s="29" t="s">
        <v>117</v>
      </c>
      <c r="B48" s="34" t="s">
        <v>8</v>
      </c>
      <c r="C48" s="30" t="s">
        <v>81</v>
      </c>
      <c r="D48" s="31"/>
      <c r="E48" s="31">
        <f t="shared" si="12"/>
        <v>288</v>
      </c>
      <c r="F48" s="31"/>
      <c r="G48" s="31"/>
      <c r="H48" s="216"/>
      <c r="I48" s="31">
        <v>288</v>
      </c>
      <c r="J48" s="31"/>
      <c r="K48" s="31"/>
      <c r="L48" s="216"/>
      <c r="M48" s="94"/>
      <c r="N48" s="95"/>
      <c r="O48" s="124"/>
      <c r="P48" s="95"/>
      <c r="Q48" s="124"/>
      <c r="R48" s="96">
        <v>288</v>
      </c>
    </row>
    <row r="49" spans="1:18">
      <c r="A49" s="29"/>
      <c r="B49" s="221" t="s">
        <v>301</v>
      </c>
      <c r="C49" s="31"/>
      <c r="D49" s="31" t="s">
        <v>302</v>
      </c>
      <c r="E49" s="31"/>
      <c r="F49" s="31"/>
      <c r="G49" s="31"/>
      <c r="H49" s="31"/>
      <c r="I49" s="216"/>
      <c r="J49" s="224">
        <v>6</v>
      </c>
      <c r="K49" s="197">
        <v>6</v>
      </c>
      <c r="L49" s="224">
        <v>6</v>
      </c>
      <c r="M49" s="105"/>
      <c r="N49" s="106"/>
      <c r="O49" s="219"/>
      <c r="P49" s="106"/>
      <c r="Q49" s="219"/>
      <c r="R49" s="220"/>
    </row>
    <row r="50" spans="1:18" ht="24">
      <c r="A50" s="63" t="s">
        <v>118</v>
      </c>
      <c r="B50" s="65" t="s">
        <v>119</v>
      </c>
      <c r="C50" s="64"/>
      <c r="D50" s="64" t="s">
        <v>106</v>
      </c>
      <c r="E50" s="64">
        <f t="shared" ref="E50:R50" si="14">SUM(E51:E53)</f>
        <v>639</v>
      </c>
      <c r="F50" s="64">
        <f t="shared" si="14"/>
        <v>45</v>
      </c>
      <c r="G50" s="64">
        <f>SUM(G51:G53)</f>
        <v>90</v>
      </c>
      <c r="H50" s="178">
        <f t="shared" si="14"/>
        <v>60</v>
      </c>
      <c r="I50" s="178">
        <f t="shared" si="14"/>
        <v>504</v>
      </c>
      <c r="J50" s="178">
        <f>SUM(J51:J54)</f>
        <v>12</v>
      </c>
      <c r="K50" s="178">
        <f>SUM(K51:K54)</f>
        <v>12</v>
      </c>
      <c r="L50" s="178">
        <f>SUM(L51:L54)</f>
        <v>12</v>
      </c>
      <c r="M50" s="206">
        <f t="shared" si="14"/>
        <v>0</v>
      </c>
      <c r="N50" s="123">
        <f t="shared" si="14"/>
        <v>0</v>
      </c>
      <c r="O50" s="122">
        <f t="shared" si="14"/>
        <v>0</v>
      </c>
      <c r="P50" s="123">
        <f t="shared" si="14"/>
        <v>0</v>
      </c>
      <c r="Q50" s="122">
        <f t="shared" si="14"/>
        <v>160</v>
      </c>
      <c r="R50" s="123">
        <f t="shared" si="14"/>
        <v>434</v>
      </c>
    </row>
    <row r="51" spans="1:18" ht="24">
      <c r="A51" s="29" t="s">
        <v>120</v>
      </c>
      <c r="B51" s="34" t="s">
        <v>121</v>
      </c>
      <c r="C51" s="31"/>
      <c r="D51" s="30" t="s">
        <v>53</v>
      </c>
      <c r="E51" s="48">
        <f>SUM(F51+G51)</f>
        <v>135</v>
      </c>
      <c r="F51" s="31">
        <v>45</v>
      </c>
      <c r="G51" s="31">
        <v>90</v>
      </c>
      <c r="H51" s="216">
        <v>60</v>
      </c>
      <c r="I51" s="31"/>
      <c r="J51" s="31">
        <v>6</v>
      </c>
      <c r="K51" s="197">
        <v>6</v>
      </c>
      <c r="L51" s="216">
        <v>6</v>
      </c>
      <c r="M51" s="94"/>
      <c r="N51" s="95"/>
      <c r="O51" s="124"/>
      <c r="P51" s="95"/>
      <c r="Q51" s="126">
        <v>64</v>
      </c>
      <c r="R51" s="121">
        <v>26</v>
      </c>
    </row>
    <row r="52" spans="1:18">
      <c r="A52" s="29" t="s">
        <v>122</v>
      </c>
      <c r="B52" s="34" t="s">
        <v>7</v>
      </c>
      <c r="C52" s="38" t="s">
        <v>58</v>
      </c>
      <c r="D52" s="31"/>
      <c r="E52" s="39">
        <v>180</v>
      </c>
      <c r="F52" s="31"/>
      <c r="G52" s="31"/>
      <c r="H52" s="216"/>
      <c r="I52" s="31">
        <v>180</v>
      </c>
      <c r="J52" s="31"/>
      <c r="K52" s="31"/>
      <c r="L52" s="216"/>
      <c r="M52" s="94"/>
      <c r="N52" s="95"/>
      <c r="O52" s="124"/>
      <c r="P52" s="95"/>
      <c r="Q52" s="126">
        <v>96</v>
      </c>
      <c r="R52" s="96">
        <v>84</v>
      </c>
    </row>
    <row r="53" spans="1:18">
      <c r="A53" s="37" t="s">
        <v>123</v>
      </c>
      <c r="B53" s="66" t="s">
        <v>8</v>
      </c>
      <c r="C53" s="39" t="s">
        <v>81</v>
      </c>
      <c r="D53" s="39"/>
      <c r="E53" s="39">
        <f>SUM(M53:R53)</f>
        <v>324</v>
      </c>
      <c r="F53" s="39"/>
      <c r="G53" s="39"/>
      <c r="H53" s="67"/>
      <c r="I53" s="222">
        <v>324</v>
      </c>
      <c r="J53" s="222"/>
      <c r="K53" s="222"/>
      <c r="L53" s="67"/>
      <c r="M53" s="102"/>
      <c r="N53" s="101"/>
      <c r="O53" s="129"/>
      <c r="P53" s="101"/>
      <c r="Q53" s="129"/>
      <c r="R53" s="112">
        <v>324</v>
      </c>
    </row>
    <row r="54" spans="1:18" ht="15.75" thickBot="1">
      <c r="A54" s="29"/>
      <c r="B54" s="221" t="s">
        <v>301</v>
      </c>
      <c r="C54" s="31"/>
      <c r="D54" s="31" t="s">
        <v>302</v>
      </c>
      <c r="E54" s="31"/>
      <c r="F54" s="31"/>
      <c r="G54" s="31"/>
      <c r="H54" s="31"/>
      <c r="I54" s="198"/>
      <c r="J54" s="229">
        <v>6</v>
      </c>
      <c r="K54" s="197">
        <v>6</v>
      </c>
      <c r="L54" s="230">
        <v>6</v>
      </c>
      <c r="M54" s="102"/>
      <c r="N54" s="101"/>
      <c r="O54" s="129"/>
      <c r="P54" s="101"/>
      <c r="Q54" s="129"/>
      <c r="R54" s="223"/>
    </row>
    <row r="55" spans="1:18" ht="15.75" thickBot="1">
      <c r="A55" s="55" t="s">
        <v>124</v>
      </c>
      <c r="B55" s="68" t="s">
        <v>68</v>
      </c>
      <c r="C55" s="69" t="s">
        <v>58</v>
      </c>
      <c r="D55" s="22"/>
      <c r="E55" s="22">
        <f>SUM(F55:G55)</f>
        <v>80</v>
      </c>
      <c r="F55" s="22">
        <v>40</v>
      </c>
      <c r="G55" s="22">
        <v>40</v>
      </c>
      <c r="H55" s="23">
        <v>40</v>
      </c>
      <c r="I55" s="182"/>
      <c r="J55" s="182"/>
      <c r="K55" s="182"/>
      <c r="L55" s="192"/>
      <c r="M55" s="86">
        <v>0</v>
      </c>
      <c r="N55" s="87">
        <v>0</v>
      </c>
      <c r="O55" s="214">
        <v>0</v>
      </c>
      <c r="P55" s="87">
        <v>0</v>
      </c>
      <c r="Q55" s="130">
        <v>24</v>
      </c>
      <c r="R55" s="131">
        <v>16</v>
      </c>
    </row>
    <row r="56" spans="1:18" ht="15.75" thickBot="1">
      <c r="A56" s="70"/>
      <c r="B56" s="71" t="s">
        <v>125</v>
      </c>
      <c r="C56" s="72">
        <f t="shared" ref="C56:H56" si="15">SUM(C8+C30+C38)</f>
        <v>26</v>
      </c>
      <c r="D56" s="72">
        <f t="shared" si="15"/>
        <v>11</v>
      </c>
      <c r="E56" s="72">
        <f>SUM(E8+E30+E38)</f>
        <v>4539</v>
      </c>
      <c r="F56" s="72">
        <f>SUM(F8+F30+F38)</f>
        <v>363</v>
      </c>
      <c r="G56" s="72">
        <f>SUM(G8+G30+G38)</f>
        <v>2772</v>
      </c>
      <c r="H56" s="73">
        <f t="shared" si="15"/>
        <v>395</v>
      </c>
      <c r="I56" s="185"/>
      <c r="J56" s="185"/>
      <c r="K56" s="185"/>
      <c r="L56" s="199"/>
      <c r="M56" s="132">
        <f t="shared" ref="M56:R56" si="16">SUM(M8+M30+M38)</f>
        <v>612</v>
      </c>
      <c r="N56" s="133">
        <f t="shared" si="16"/>
        <v>828</v>
      </c>
      <c r="O56" s="134">
        <f t="shared" si="16"/>
        <v>576</v>
      </c>
      <c r="P56" s="73">
        <f t="shared" si="16"/>
        <v>828</v>
      </c>
      <c r="Q56" s="132">
        <f t="shared" si="16"/>
        <v>594</v>
      </c>
      <c r="R56" s="133">
        <f t="shared" si="16"/>
        <v>738</v>
      </c>
    </row>
    <row r="57" spans="1:18" ht="19.5" customHeight="1">
      <c r="A57" s="74" t="s">
        <v>126</v>
      </c>
      <c r="B57" s="74" t="s">
        <v>9</v>
      </c>
      <c r="C57" s="74"/>
      <c r="D57" s="74"/>
      <c r="E57" s="231">
        <v>180</v>
      </c>
      <c r="F57" s="46"/>
      <c r="G57" s="46"/>
      <c r="H57" s="53"/>
      <c r="I57" s="46"/>
      <c r="J57" s="238">
        <f>SUM(J9+J30+J40+J45+J50)</f>
        <v>66</v>
      </c>
      <c r="K57" s="238">
        <f>SUM(K9+K30+K40+K45+K50)</f>
        <v>48</v>
      </c>
      <c r="L57" s="238">
        <f>SUM(L9+L30+L40+L45+L50)</f>
        <v>66</v>
      </c>
      <c r="M57" s="135"/>
      <c r="N57" s="232">
        <v>36</v>
      </c>
      <c r="O57" s="233">
        <v>36</v>
      </c>
      <c r="P57" s="232">
        <v>36</v>
      </c>
      <c r="Q57" s="234">
        <v>18</v>
      </c>
      <c r="R57" s="235">
        <v>54</v>
      </c>
    </row>
    <row r="58" spans="1:18" ht="15" customHeight="1">
      <c r="A58" s="75" t="s">
        <v>127</v>
      </c>
      <c r="B58" s="75" t="s">
        <v>10</v>
      </c>
      <c r="C58" s="75"/>
      <c r="D58" s="75"/>
      <c r="E58" s="31">
        <v>72</v>
      </c>
      <c r="F58" s="31"/>
      <c r="G58" s="31"/>
      <c r="H58" s="216"/>
      <c r="I58" s="31"/>
      <c r="J58" s="46"/>
      <c r="K58" s="31"/>
      <c r="L58" s="216"/>
      <c r="M58" s="97"/>
      <c r="N58" s="136"/>
      <c r="O58" s="97"/>
      <c r="P58" s="136"/>
      <c r="Q58" s="97"/>
      <c r="R58" s="136">
        <v>72</v>
      </c>
    </row>
    <row r="59" spans="1:18" ht="15.75" thickBot="1">
      <c r="A59" s="76"/>
      <c r="B59" s="77" t="s">
        <v>128</v>
      </c>
      <c r="C59" s="77"/>
      <c r="D59" s="77"/>
      <c r="E59" s="78">
        <f>SUM(E56:E58)</f>
        <v>4791</v>
      </c>
      <c r="F59" s="78"/>
      <c r="G59" s="78"/>
      <c r="H59" s="79"/>
      <c r="I59" s="186"/>
      <c r="J59" s="186"/>
      <c r="K59" s="186"/>
      <c r="L59" s="200"/>
      <c r="M59" s="137">
        <f t="shared" ref="M59:R59" si="17">SUM(M56:M58)</f>
        <v>612</v>
      </c>
      <c r="N59" s="138">
        <f t="shared" si="17"/>
        <v>864</v>
      </c>
      <c r="O59" s="137">
        <f t="shared" si="17"/>
        <v>612</v>
      </c>
      <c r="P59" s="138">
        <f t="shared" si="17"/>
        <v>864</v>
      </c>
      <c r="Q59" s="137">
        <f t="shared" si="17"/>
        <v>612</v>
      </c>
      <c r="R59" s="138">
        <f t="shared" si="17"/>
        <v>864</v>
      </c>
    </row>
    <row r="60" spans="1:18">
      <c r="A60" s="390" t="s">
        <v>129</v>
      </c>
      <c r="B60" s="391"/>
      <c r="C60" s="391"/>
      <c r="D60" s="392"/>
      <c r="E60" s="405" t="s">
        <v>130</v>
      </c>
      <c r="F60" s="406"/>
      <c r="G60" s="406"/>
      <c r="H60" s="406"/>
      <c r="I60" s="406"/>
      <c r="J60" s="406"/>
      <c r="K60" s="406"/>
      <c r="L60" s="406"/>
      <c r="M60" s="207">
        <f t="shared" ref="M60:R60" si="18">SUM(M8+M30+M41+M46+M51+M55)</f>
        <v>612</v>
      </c>
      <c r="N60" s="140">
        <f t="shared" si="18"/>
        <v>756</v>
      </c>
      <c r="O60" s="139">
        <f t="shared" si="18"/>
        <v>468</v>
      </c>
      <c r="P60" s="140">
        <f t="shared" si="18"/>
        <v>576</v>
      </c>
      <c r="Q60" s="139">
        <f t="shared" si="18"/>
        <v>318</v>
      </c>
      <c r="R60" s="140">
        <f t="shared" si="18"/>
        <v>42</v>
      </c>
    </row>
    <row r="61" spans="1:18">
      <c r="A61" s="393"/>
      <c r="B61" s="394"/>
      <c r="C61" s="394"/>
      <c r="D61" s="395"/>
      <c r="E61" s="401" t="s">
        <v>131</v>
      </c>
      <c r="F61" s="402"/>
      <c r="G61" s="402"/>
      <c r="H61" s="402"/>
      <c r="I61" s="402"/>
      <c r="J61" s="402"/>
      <c r="K61" s="402"/>
      <c r="L61" s="402"/>
      <c r="M61" s="90">
        <f t="shared" ref="M61:R61" si="19">SUM(M42+M47+M52)</f>
        <v>0</v>
      </c>
      <c r="N61" s="91">
        <f t="shared" si="19"/>
        <v>72</v>
      </c>
      <c r="O61" s="141">
        <f t="shared" si="19"/>
        <v>108</v>
      </c>
      <c r="P61" s="91">
        <f t="shared" si="19"/>
        <v>0</v>
      </c>
      <c r="Q61" s="141">
        <f t="shared" si="19"/>
        <v>276</v>
      </c>
      <c r="R61" s="91">
        <f t="shared" si="19"/>
        <v>84</v>
      </c>
    </row>
    <row r="62" spans="1:18" ht="15" customHeight="1">
      <c r="A62" s="393"/>
      <c r="B62" s="394"/>
      <c r="C62" s="394"/>
      <c r="D62" s="395"/>
      <c r="E62" s="399" t="s">
        <v>132</v>
      </c>
      <c r="F62" s="400"/>
      <c r="G62" s="400"/>
      <c r="H62" s="400"/>
      <c r="I62" s="400"/>
      <c r="J62" s="400"/>
      <c r="K62" s="400"/>
      <c r="L62" s="400"/>
      <c r="M62" s="90">
        <f t="shared" ref="M62:R62" si="20">SUM(M43+M48+M53)</f>
        <v>0</v>
      </c>
      <c r="N62" s="91">
        <f t="shared" si="20"/>
        <v>0</v>
      </c>
      <c r="O62" s="141">
        <f t="shared" si="20"/>
        <v>0</v>
      </c>
      <c r="P62" s="91">
        <f t="shared" si="20"/>
        <v>252</v>
      </c>
      <c r="Q62" s="141">
        <f t="shared" si="20"/>
        <v>0</v>
      </c>
      <c r="R62" s="91">
        <f t="shared" si="20"/>
        <v>612</v>
      </c>
    </row>
    <row r="63" spans="1:18">
      <c r="A63" s="393"/>
      <c r="B63" s="394"/>
      <c r="C63" s="394"/>
      <c r="D63" s="395"/>
      <c r="E63" s="188" t="s">
        <v>133</v>
      </c>
      <c r="F63" s="189"/>
      <c r="G63" s="189"/>
      <c r="H63" s="189"/>
      <c r="I63" s="189"/>
      <c r="J63" s="189"/>
      <c r="K63" s="189"/>
      <c r="L63" s="189"/>
      <c r="M63" s="236">
        <v>0</v>
      </c>
      <c r="N63" s="237">
        <v>2</v>
      </c>
      <c r="O63" s="236">
        <v>2</v>
      </c>
      <c r="P63" s="237">
        <v>3</v>
      </c>
      <c r="Q63" s="236">
        <v>1</v>
      </c>
      <c r="R63" s="237">
        <v>3</v>
      </c>
    </row>
    <row r="64" spans="1:18" ht="15" customHeight="1">
      <c r="A64" s="393"/>
      <c r="B64" s="394"/>
      <c r="C64" s="394"/>
      <c r="D64" s="395"/>
      <c r="E64" s="399" t="s">
        <v>134</v>
      </c>
      <c r="F64" s="400"/>
      <c r="G64" s="400"/>
      <c r="H64" s="400"/>
      <c r="I64" s="400"/>
      <c r="J64" s="400"/>
      <c r="K64" s="400"/>
      <c r="L64" s="400"/>
      <c r="M64" s="92">
        <v>2</v>
      </c>
      <c r="N64" s="125">
        <v>7</v>
      </c>
      <c r="O64" s="92">
        <v>1</v>
      </c>
      <c r="P64" s="125">
        <v>8</v>
      </c>
      <c r="Q64" s="92">
        <v>4</v>
      </c>
      <c r="R64" s="125">
        <v>4</v>
      </c>
    </row>
    <row r="65" spans="1:18">
      <c r="A65" s="393"/>
      <c r="B65" s="394"/>
      <c r="C65" s="394"/>
      <c r="D65" s="395"/>
      <c r="E65" s="401" t="s">
        <v>135</v>
      </c>
      <c r="F65" s="402"/>
      <c r="G65" s="402"/>
      <c r="H65" s="402"/>
      <c r="I65" s="402"/>
      <c r="J65" s="402"/>
      <c r="K65" s="402"/>
      <c r="L65" s="402"/>
      <c r="M65" s="92"/>
      <c r="N65" s="125"/>
      <c r="O65" s="92"/>
      <c r="P65" s="125"/>
      <c r="Q65" s="92"/>
      <c r="R65" s="125"/>
    </row>
    <row r="66" spans="1:18" ht="15.75" thickBot="1">
      <c r="A66" s="396"/>
      <c r="B66" s="397"/>
      <c r="C66" s="397"/>
      <c r="D66" s="398"/>
      <c r="E66" s="403" t="s">
        <v>72</v>
      </c>
      <c r="F66" s="404"/>
      <c r="G66" s="404"/>
      <c r="H66" s="404"/>
      <c r="I66" s="404"/>
      <c r="J66" s="404"/>
      <c r="K66" s="404"/>
      <c r="L66" s="404"/>
      <c r="M66" s="146"/>
      <c r="N66" s="147"/>
      <c r="O66" s="146">
        <v>1</v>
      </c>
      <c r="P66" s="147"/>
      <c r="Q66" s="146"/>
      <c r="R66" s="147"/>
    </row>
    <row r="68" spans="1:18">
      <c r="B68" s="145"/>
    </row>
  </sheetData>
  <mergeCells count="34">
    <mergeCell ref="A27:B27"/>
    <mergeCell ref="A60:D66"/>
    <mergeCell ref="E60:L60"/>
    <mergeCell ref="E61:L61"/>
    <mergeCell ref="E62:L62"/>
    <mergeCell ref="E64:L64"/>
    <mergeCell ref="E65:L65"/>
    <mergeCell ref="E66:L66"/>
    <mergeCell ref="A24:B24"/>
    <mergeCell ref="G3:L3"/>
    <mergeCell ref="M3:N3"/>
    <mergeCell ref="O3:P3"/>
    <mergeCell ref="Q3:R3"/>
    <mergeCell ref="G4:H4"/>
    <mergeCell ref="I4:I7"/>
    <mergeCell ref="J4:J7"/>
    <mergeCell ref="K4:K7"/>
    <mergeCell ref="L4:L7"/>
    <mergeCell ref="M4:N4"/>
    <mergeCell ref="O4:P4"/>
    <mergeCell ref="Q4:R4"/>
    <mergeCell ref="G5:G7"/>
    <mergeCell ref="H5:H7"/>
    <mergeCell ref="M6:R6"/>
    <mergeCell ref="A1:S1"/>
    <mergeCell ref="A2:A7"/>
    <mergeCell ref="B2:B7"/>
    <mergeCell ref="C2:D2"/>
    <mergeCell ref="E2:L2"/>
    <mergeCell ref="M2:R2"/>
    <mergeCell ref="C3:C7"/>
    <mergeCell ref="D3:D7"/>
    <mergeCell ref="E3:E7"/>
    <mergeCell ref="F3:F7"/>
  </mergeCells>
  <printOptions gridLines="1"/>
  <pageMargins left="0.7" right="0.7" top="0.75" bottom="0.75" header="0.3" footer="0.3"/>
  <pageSetup paperSize="9" scale="85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zoomScale="90" zoomScaleNormal="90" workbookViewId="0">
      <selection activeCell="O57" sqref="O57"/>
    </sheetView>
  </sheetViews>
  <sheetFormatPr defaultColWidth="9" defaultRowHeight="15"/>
  <cols>
    <col min="1" max="1" width="9.28515625" customWidth="1"/>
    <col min="2" max="2" width="33.140625" customWidth="1"/>
    <col min="3" max="3" width="6.85546875" customWidth="1"/>
    <col min="4" max="4" width="8.28515625" customWidth="1"/>
    <col min="5" max="5" width="7.85546875" customWidth="1"/>
    <col min="6" max="6" width="5.42578125" customWidth="1"/>
    <col min="7" max="7" width="10.7109375" customWidth="1"/>
  </cols>
  <sheetData>
    <row r="1" spans="1:14" ht="33" customHeight="1">
      <c r="A1" s="356" t="s">
        <v>15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</row>
    <row r="2" spans="1:14" ht="33.75" customHeight="1">
      <c r="A2" s="407" t="s">
        <v>16</v>
      </c>
      <c r="B2" s="407" t="s">
        <v>17</v>
      </c>
      <c r="C2" s="366" t="s">
        <v>18</v>
      </c>
      <c r="D2" s="368"/>
      <c r="E2" s="366" t="s">
        <v>19</v>
      </c>
      <c r="F2" s="374"/>
      <c r="G2" s="374"/>
      <c r="H2" s="374"/>
      <c r="I2" s="366" t="s">
        <v>20</v>
      </c>
      <c r="J2" s="367"/>
      <c r="K2" s="367"/>
      <c r="L2" s="367"/>
      <c r="M2" s="367"/>
      <c r="N2" s="368"/>
    </row>
    <row r="3" spans="1:14" ht="28.5" customHeight="1">
      <c r="A3" s="408"/>
      <c r="B3" s="408"/>
      <c r="C3" s="378" t="s">
        <v>21</v>
      </c>
      <c r="D3" s="378" t="s">
        <v>22</v>
      </c>
      <c r="E3" s="376" t="s">
        <v>23</v>
      </c>
      <c r="F3" s="378" t="s">
        <v>24</v>
      </c>
      <c r="G3" s="414" t="s">
        <v>25</v>
      </c>
      <c r="H3" s="415"/>
      <c r="I3" s="372" t="s">
        <v>26</v>
      </c>
      <c r="J3" s="371"/>
      <c r="K3" s="372" t="s">
        <v>27</v>
      </c>
      <c r="L3" s="371"/>
      <c r="M3" s="372" t="s">
        <v>28</v>
      </c>
      <c r="N3" s="371"/>
    </row>
    <row r="4" spans="1:14" ht="36" customHeight="1">
      <c r="A4" s="408"/>
      <c r="B4" s="408"/>
      <c r="C4" s="379"/>
      <c r="D4" s="379"/>
      <c r="E4" s="377"/>
      <c r="F4" s="379"/>
      <c r="G4" s="378" t="s">
        <v>29</v>
      </c>
      <c r="H4" s="416" t="s">
        <v>30</v>
      </c>
      <c r="I4" s="363"/>
      <c r="J4" s="365"/>
      <c r="K4" s="363"/>
      <c r="L4" s="365"/>
      <c r="M4" s="363"/>
      <c r="N4" s="365"/>
    </row>
    <row r="5" spans="1:14" ht="15" customHeight="1">
      <c r="A5" s="408"/>
      <c r="B5" s="408"/>
      <c r="C5" s="379"/>
      <c r="D5" s="379"/>
      <c r="E5" s="377"/>
      <c r="F5" s="379"/>
      <c r="G5" s="379"/>
      <c r="H5" s="417"/>
      <c r="I5" s="84" t="s">
        <v>31</v>
      </c>
      <c r="J5" s="84" t="s">
        <v>32</v>
      </c>
      <c r="K5" s="84" t="s">
        <v>31</v>
      </c>
      <c r="L5" s="84" t="s">
        <v>32</v>
      </c>
      <c r="M5" s="84" t="s">
        <v>31</v>
      </c>
      <c r="N5" s="84" t="s">
        <v>32</v>
      </c>
    </row>
    <row r="6" spans="1:14">
      <c r="A6" s="408"/>
      <c r="B6" s="408"/>
      <c r="C6" s="379"/>
      <c r="D6" s="379"/>
      <c r="E6" s="377"/>
      <c r="F6" s="379"/>
      <c r="G6" s="379"/>
      <c r="H6" s="417"/>
      <c r="I6" s="363" t="s">
        <v>33</v>
      </c>
      <c r="J6" s="364"/>
      <c r="K6" s="364"/>
      <c r="L6" s="364"/>
      <c r="M6" s="364"/>
      <c r="N6" s="365"/>
    </row>
    <row r="7" spans="1:14" ht="40.5" customHeight="1">
      <c r="A7" s="408"/>
      <c r="B7" s="408"/>
      <c r="C7" s="379"/>
      <c r="D7" s="379"/>
      <c r="E7" s="377"/>
      <c r="F7" s="379"/>
      <c r="G7" s="380"/>
      <c r="H7" s="418"/>
      <c r="I7" s="85">
        <v>17</v>
      </c>
      <c r="J7" s="85">
        <v>24</v>
      </c>
      <c r="K7" s="85">
        <v>17</v>
      </c>
      <c r="L7" s="85">
        <v>24</v>
      </c>
      <c r="M7" s="85">
        <v>17</v>
      </c>
      <c r="N7" s="85">
        <v>24</v>
      </c>
    </row>
    <row r="8" spans="1:14">
      <c r="A8" s="19" t="s">
        <v>34</v>
      </c>
      <c r="B8" s="20" t="s">
        <v>35</v>
      </c>
      <c r="C8" s="21">
        <v>15</v>
      </c>
      <c r="D8" s="21">
        <v>5</v>
      </c>
      <c r="E8" s="22">
        <f>SUM(E9+E18+E29)</f>
        <v>3075</v>
      </c>
      <c r="F8" s="22">
        <f t="shared" ref="F8:N8" si="0">SUM(F9+F18+F29)</f>
        <v>1023</v>
      </c>
      <c r="G8" s="22">
        <f>SUM(G9+G18+G29)</f>
        <v>2052</v>
      </c>
      <c r="H8" s="23">
        <f t="shared" si="0"/>
        <v>630</v>
      </c>
      <c r="I8" s="86">
        <f>SUM(I9+I18+I29)</f>
        <v>546</v>
      </c>
      <c r="J8" s="87">
        <f t="shared" si="0"/>
        <v>630</v>
      </c>
      <c r="K8" s="86">
        <f t="shared" si="0"/>
        <v>492</v>
      </c>
      <c r="L8" s="87">
        <f t="shared" si="0"/>
        <v>384</v>
      </c>
      <c r="M8" s="86">
        <f t="shared" si="0"/>
        <v>0</v>
      </c>
      <c r="N8" s="87">
        <f t="shared" si="0"/>
        <v>0</v>
      </c>
    </row>
    <row r="9" spans="1:14" ht="24">
      <c r="A9" s="24" t="s">
        <v>136</v>
      </c>
      <c r="B9" s="25" t="s">
        <v>137</v>
      </c>
      <c r="C9" s="26" t="s">
        <v>138</v>
      </c>
      <c r="D9" s="26" t="s">
        <v>139</v>
      </c>
      <c r="E9" s="27">
        <f>SUM(E10:E17)</f>
        <v>1784</v>
      </c>
      <c r="F9" s="27">
        <f>SUM(F10:F17)</f>
        <v>593</v>
      </c>
      <c r="G9" s="27">
        <f>SUM(G10:G17)</f>
        <v>1191</v>
      </c>
      <c r="H9" s="28">
        <f t="shared" ref="H9:N9" si="1">SUM(H10:H17)</f>
        <v>439</v>
      </c>
      <c r="I9" s="88">
        <f t="shared" si="1"/>
        <v>284</v>
      </c>
      <c r="J9" s="89">
        <f t="shared" si="1"/>
        <v>328</v>
      </c>
      <c r="K9" s="88">
        <f t="shared" si="1"/>
        <v>322</v>
      </c>
      <c r="L9" s="89">
        <f t="shared" si="1"/>
        <v>257</v>
      </c>
      <c r="M9" s="88">
        <f t="shared" si="1"/>
        <v>0</v>
      </c>
      <c r="N9" s="89">
        <f t="shared" si="1"/>
        <v>0</v>
      </c>
    </row>
    <row r="10" spans="1:14">
      <c r="A10" s="29" t="s">
        <v>140</v>
      </c>
      <c r="B10" s="29" t="s">
        <v>41</v>
      </c>
      <c r="C10" s="30"/>
      <c r="D10" s="30" t="s">
        <v>50</v>
      </c>
      <c r="E10" s="31">
        <f t="shared" ref="E10:E32" si="2">SUM(F10:G10)</f>
        <v>171</v>
      </c>
      <c r="F10" s="31">
        <v>57</v>
      </c>
      <c r="G10" s="31">
        <f t="shared" ref="G10:G17" si="3">SUM(I10:N10)</f>
        <v>114</v>
      </c>
      <c r="H10" s="32">
        <v>24</v>
      </c>
      <c r="I10" s="90">
        <v>34</v>
      </c>
      <c r="J10" s="91">
        <v>20</v>
      </c>
      <c r="K10" s="92">
        <v>34</v>
      </c>
      <c r="L10" s="93">
        <v>26</v>
      </c>
      <c r="M10" s="94"/>
      <c r="N10" s="95"/>
    </row>
    <row r="11" spans="1:14">
      <c r="A11" s="29" t="s">
        <v>141</v>
      </c>
      <c r="B11" s="29" t="s">
        <v>44</v>
      </c>
      <c r="C11" s="30" t="s">
        <v>45</v>
      </c>
      <c r="D11" s="30"/>
      <c r="E11" s="31">
        <f t="shared" si="2"/>
        <v>256</v>
      </c>
      <c r="F11" s="31">
        <v>85</v>
      </c>
      <c r="G11" s="31">
        <f t="shared" si="3"/>
        <v>171</v>
      </c>
      <c r="H11" s="33">
        <v>30</v>
      </c>
      <c r="I11" s="90">
        <v>34</v>
      </c>
      <c r="J11" s="91">
        <v>52</v>
      </c>
      <c r="K11" s="92">
        <v>50</v>
      </c>
      <c r="L11" s="96">
        <v>35</v>
      </c>
      <c r="M11" s="94"/>
      <c r="N11" s="95"/>
    </row>
    <row r="12" spans="1:14">
      <c r="A12" s="29" t="s">
        <v>142</v>
      </c>
      <c r="B12" s="29" t="s">
        <v>47</v>
      </c>
      <c r="C12" s="30" t="s">
        <v>45</v>
      </c>
      <c r="D12" s="30"/>
      <c r="E12" s="31">
        <f t="shared" si="2"/>
        <v>256</v>
      </c>
      <c r="F12" s="31">
        <v>85</v>
      </c>
      <c r="G12" s="31">
        <f t="shared" si="3"/>
        <v>171</v>
      </c>
      <c r="H12" s="33">
        <v>167</v>
      </c>
      <c r="I12" s="90">
        <v>34</v>
      </c>
      <c r="J12" s="91">
        <v>48</v>
      </c>
      <c r="K12" s="92">
        <v>34</v>
      </c>
      <c r="L12" s="96">
        <v>55</v>
      </c>
      <c r="M12" s="94"/>
      <c r="N12" s="95"/>
    </row>
    <row r="13" spans="1:14">
      <c r="A13" s="29" t="s">
        <v>143</v>
      </c>
      <c r="B13" s="34" t="s">
        <v>144</v>
      </c>
      <c r="C13" s="35"/>
      <c r="D13" s="30" t="s">
        <v>50</v>
      </c>
      <c r="E13" s="31">
        <f t="shared" si="2"/>
        <v>427</v>
      </c>
      <c r="F13" s="31">
        <v>142</v>
      </c>
      <c r="G13" s="31">
        <f t="shared" si="3"/>
        <v>285</v>
      </c>
      <c r="H13" s="33">
        <v>11</v>
      </c>
      <c r="I13" s="90">
        <v>68</v>
      </c>
      <c r="J13" s="91">
        <v>80</v>
      </c>
      <c r="K13" s="92">
        <v>68</v>
      </c>
      <c r="L13" s="93">
        <v>69</v>
      </c>
      <c r="M13" s="94"/>
      <c r="N13" s="95"/>
    </row>
    <row r="14" spans="1:14">
      <c r="A14" s="29" t="s">
        <v>145</v>
      </c>
      <c r="B14" s="29" t="s">
        <v>55</v>
      </c>
      <c r="C14" s="30" t="s">
        <v>45</v>
      </c>
      <c r="D14" s="30"/>
      <c r="E14" s="31">
        <f t="shared" si="2"/>
        <v>256</v>
      </c>
      <c r="F14" s="31">
        <v>85</v>
      </c>
      <c r="G14" s="31">
        <f t="shared" si="3"/>
        <v>171</v>
      </c>
      <c r="H14" s="33">
        <v>20</v>
      </c>
      <c r="I14" s="90">
        <v>34</v>
      </c>
      <c r="J14" s="91">
        <v>52</v>
      </c>
      <c r="K14" s="92">
        <v>50</v>
      </c>
      <c r="L14" s="96">
        <v>35</v>
      </c>
      <c r="M14" s="94"/>
      <c r="N14" s="95"/>
    </row>
    <row r="15" spans="1:14">
      <c r="A15" s="29" t="s">
        <v>146</v>
      </c>
      <c r="B15" s="29" t="s">
        <v>68</v>
      </c>
      <c r="C15" s="36" t="s">
        <v>45</v>
      </c>
      <c r="D15" s="30"/>
      <c r="E15" s="31">
        <f t="shared" si="2"/>
        <v>256</v>
      </c>
      <c r="F15" s="31">
        <v>85</v>
      </c>
      <c r="G15" s="31">
        <f t="shared" si="3"/>
        <v>171</v>
      </c>
      <c r="H15" s="33">
        <v>171</v>
      </c>
      <c r="I15" s="90">
        <v>46</v>
      </c>
      <c r="J15" s="91">
        <v>38</v>
      </c>
      <c r="K15" s="92">
        <v>50</v>
      </c>
      <c r="L15" s="96">
        <v>37</v>
      </c>
      <c r="M15" s="94"/>
      <c r="N15" s="95"/>
    </row>
    <row r="16" spans="1:14">
      <c r="A16" s="29" t="s">
        <v>147</v>
      </c>
      <c r="B16" s="29" t="s">
        <v>70</v>
      </c>
      <c r="C16" s="30" t="s">
        <v>58</v>
      </c>
      <c r="D16" s="30"/>
      <c r="E16" s="31">
        <f t="shared" si="2"/>
        <v>108</v>
      </c>
      <c r="F16" s="31">
        <v>36</v>
      </c>
      <c r="G16" s="31">
        <f t="shared" si="3"/>
        <v>72</v>
      </c>
      <c r="H16" s="33">
        <v>10</v>
      </c>
      <c r="I16" s="97">
        <v>34</v>
      </c>
      <c r="J16" s="96">
        <v>38</v>
      </c>
      <c r="K16" s="94"/>
      <c r="L16" s="95"/>
      <c r="M16" s="94"/>
      <c r="N16" s="95"/>
    </row>
    <row r="17" spans="1:14">
      <c r="A17" s="37" t="s">
        <v>148</v>
      </c>
      <c r="B17" s="37" t="s">
        <v>149</v>
      </c>
      <c r="C17" s="38" t="s">
        <v>81</v>
      </c>
      <c r="D17" s="38"/>
      <c r="E17" s="31">
        <f t="shared" si="2"/>
        <v>54</v>
      </c>
      <c r="F17" s="39">
        <v>18</v>
      </c>
      <c r="G17" s="39">
        <f t="shared" si="3"/>
        <v>36</v>
      </c>
      <c r="H17" s="40">
        <v>6</v>
      </c>
      <c r="I17" s="98"/>
      <c r="J17" s="99"/>
      <c r="K17" s="100">
        <v>36</v>
      </c>
      <c r="L17" s="101"/>
      <c r="M17" s="102"/>
      <c r="N17" s="101"/>
    </row>
    <row r="18" spans="1:14">
      <c r="A18" s="410" t="s">
        <v>150</v>
      </c>
      <c r="B18" s="411"/>
      <c r="C18" s="42">
        <v>6</v>
      </c>
      <c r="D18" s="42">
        <v>3</v>
      </c>
      <c r="E18" s="22">
        <f t="shared" ref="E18:N18" si="4">SUM(E19:E28)</f>
        <v>1126</v>
      </c>
      <c r="F18" s="22">
        <f t="shared" si="4"/>
        <v>375</v>
      </c>
      <c r="G18" s="22">
        <f t="shared" si="4"/>
        <v>751</v>
      </c>
      <c r="H18" s="23">
        <f t="shared" si="4"/>
        <v>165</v>
      </c>
      <c r="I18" s="86">
        <f t="shared" si="4"/>
        <v>226</v>
      </c>
      <c r="J18" s="87">
        <f t="shared" si="4"/>
        <v>264</v>
      </c>
      <c r="K18" s="86">
        <f t="shared" si="4"/>
        <v>134</v>
      </c>
      <c r="L18" s="87">
        <f t="shared" si="4"/>
        <v>127</v>
      </c>
      <c r="M18" s="86">
        <f t="shared" si="4"/>
        <v>0</v>
      </c>
      <c r="N18" s="87">
        <f t="shared" si="4"/>
        <v>0</v>
      </c>
    </row>
    <row r="19" spans="1:14">
      <c r="A19" s="43" t="s">
        <v>151</v>
      </c>
      <c r="B19" s="43" t="s">
        <v>152</v>
      </c>
      <c r="C19" s="44"/>
      <c r="D19" s="45" t="s">
        <v>53</v>
      </c>
      <c r="E19" s="31">
        <f t="shared" si="2"/>
        <v>162</v>
      </c>
      <c r="F19" s="46">
        <v>54</v>
      </c>
      <c r="G19" s="46">
        <f>SUM(I19:N19)</f>
        <v>108</v>
      </c>
      <c r="H19" s="32">
        <v>66</v>
      </c>
      <c r="I19" s="103">
        <v>68</v>
      </c>
      <c r="J19" s="104">
        <v>40</v>
      </c>
      <c r="K19" s="105"/>
      <c r="L19" s="106"/>
      <c r="M19" s="105"/>
      <c r="N19" s="106"/>
    </row>
    <row r="20" spans="1:14">
      <c r="A20" s="43" t="s">
        <v>153</v>
      </c>
      <c r="B20" s="43" t="s">
        <v>154</v>
      </c>
      <c r="C20" s="47"/>
      <c r="D20" s="45"/>
      <c r="E20" s="31"/>
      <c r="F20" s="46"/>
      <c r="G20" s="46"/>
      <c r="H20" s="32"/>
      <c r="I20" s="105"/>
      <c r="J20" s="106"/>
      <c r="K20" s="105"/>
      <c r="L20" s="106"/>
      <c r="M20" s="105"/>
      <c r="N20" s="106"/>
    </row>
    <row r="21" spans="1:14">
      <c r="A21" s="29" t="s">
        <v>155</v>
      </c>
      <c r="B21" s="29" t="s">
        <v>62</v>
      </c>
      <c r="C21" s="36" t="s">
        <v>58</v>
      </c>
      <c r="D21" s="48"/>
      <c r="E21" s="31">
        <f t="shared" si="2"/>
        <v>147</v>
      </c>
      <c r="F21" s="31">
        <v>49</v>
      </c>
      <c r="G21" s="31">
        <f t="shared" ref="G21:G24" si="5">SUM(I21:N21)</f>
        <v>98</v>
      </c>
      <c r="H21" s="33">
        <v>13</v>
      </c>
      <c r="I21" s="90">
        <v>34</v>
      </c>
      <c r="J21" s="107">
        <v>64</v>
      </c>
      <c r="K21" s="94"/>
      <c r="L21" s="95"/>
      <c r="M21" s="94"/>
      <c r="N21" s="95"/>
    </row>
    <row r="22" spans="1:14">
      <c r="A22" s="29" t="s">
        <v>156</v>
      </c>
      <c r="B22" s="29" t="s">
        <v>157</v>
      </c>
      <c r="C22" s="36" t="s">
        <v>81</v>
      </c>
      <c r="D22" s="47"/>
      <c r="E22" s="31">
        <f t="shared" si="2"/>
        <v>90</v>
      </c>
      <c r="F22" s="31">
        <v>30</v>
      </c>
      <c r="G22" s="31">
        <f t="shared" si="5"/>
        <v>60</v>
      </c>
      <c r="H22" s="33">
        <v>12</v>
      </c>
      <c r="I22" s="108"/>
      <c r="J22" s="96">
        <v>60</v>
      </c>
      <c r="K22" s="94"/>
      <c r="L22" s="95"/>
      <c r="M22" s="94"/>
      <c r="N22" s="95"/>
    </row>
    <row r="23" spans="1:14">
      <c r="A23" s="29" t="s">
        <v>158</v>
      </c>
      <c r="B23" s="29" t="s">
        <v>66</v>
      </c>
      <c r="C23" s="30" t="s">
        <v>81</v>
      </c>
      <c r="D23" s="49"/>
      <c r="E23" s="31">
        <f t="shared" si="2"/>
        <v>84</v>
      </c>
      <c r="F23" s="31">
        <v>28</v>
      </c>
      <c r="G23" s="31">
        <f t="shared" si="5"/>
        <v>56</v>
      </c>
      <c r="H23" s="33">
        <v>16</v>
      </c>
      <c r="I23" s="109">
        <v>56</v>
      </c>
      <c r="J23" s="110"/>
      <c r="K23" s="94"/>
      <c r="L23" s="95"/>
      <c r="M23" s="94"/>
      <c r="N23" s="95"/>
    </row>
    <row r="24" spans="1:14">
      <c r="A24" s="50" t="s">
        <v>159</v>
      </c>
      <c r="B24" s="29" t="s">
        <v>57</v>
      </c>
      <c r="C24" s="30" t="s">
        <v>58</v>
      </c>
      <c r="D24" s="49"/>
      <c r="E24" s="31">
        <f t="shared" si="2"/>
        <v>144</v>
      </c>
      <c r="F24" s="31">
        <v>48</v>
      </c>
      <c r="G24" s="31">
        <f t="shared" si="5"/>
        <v>96</v>
      </c>
      <c r="H24" s="33">
        <v>6</v>
      </c>
      <c r="I24" s="92">
        <v>34</v>
      </c>
      <c r="J24" s="96">
        <v>62</v>
      </c>
      <c r="K24" s="94"/>
      <c r="L24" s="95"/>
      <c r="M24" s="94"/>
      <c r="N24" s="95"/>
    </row>
    <row r="25" spans="1:14">
      <c r="A25" s="50" t="s">
        <v>160</v>
      </c>
      <c r="B25" s="29" t="s">
        <v>161</v>
      </c>
      <c r="C25" s="30"/>
      <c r="D25" s="45" t="s">
        <v>53</v>
      </c>
      <c r="E25" s="31">
        <f t="shared" si="2"/>
        <v>133</v>
      </c>
      <c r="F25" s="31">
        <v>44</v>
      </c>
      <c r="G25" s="31">
        <v>89</v>
      </c>
      <c r="H25" s="33">
        <v>14</v>
      </c>
      <c r="I25" s="94"/>
      <c r="J25" s="95"/>
      <c r="K25" s="92">
        <v>50</v>
      </c>
      <c r="L25" s="93">
        <v>39</v>
      </c>
      <c r="M25" s="94"/>
      <c r="N25" s="95"/>
    </row>
    <row r="26" spans="1:14">
      <c r="A26" s="50" t="s">
        <v>162</v>
      </c>
      <c r="B26" s="29" t="s">
        <v>163</v>
      </c>
      <c r="C26" s="31"/>
      <c r="D26" s="45" t="s">
        <v>53</v>
      </c>
      <c r="E26" s="31">
        <f t="shared" si="2"/>
        <v>150</v>
      </c>
      <c r="F26" s="31">
        <v>50</v>
      </c>
      <c r="G26" s="31">
        <v>100</v>
      </c>
      <c r="H26" s="33">
        <v>12</v>
      </c>
      <c r="I26" s="94"/>
      <c r="J26" s="95"/>
      <c r="K26" s="92">
        <v>50</v>
      </c>
      <c r="L26" s="93">
        <v>50</v>
      </c>
      <c r="M26" s="94"/>
      <c r="N26" s="95"/>
    </row>
    <row r="27" spans="1:14">
      <c r="A27" s="50" t="s">
        <v>164</v>
      </c>
      <c r="B27" s="29" t="s">
        <v>60</v>
      </c>
      <c r="C27" s="30" t="s">
        <v>58</v>
      </c>
      <c r="D27" s="31"/>
      <c r="E27" s="31">
        <f t="shared" si="2"/>
        <v>108</v>
      </c>
      <c r="F27" s="31">
        <v>36</v>
      </c>
      <c r="G27" s="31">
        <v>72</v>
      </c>
      <c r="H27" s="33">
        <v>20</v>
      </c>
      <c r="I27" s="92">
        <v>34</v>
      </c>
      <c r="J27" s="96">
        <v>38</v>
      </c>
      <c r="K27" s="94"/>
      <c r="L27" s="95"/>
      <c r="M27" s="94"/>
      <c r="N27" s="95"/>
    </row>
    <row r="28" spans="1:14">
      <c r="A28" s="51" t="s">
        <v>165</v>
      </c>
      <c r="B28" s="37" t="s">
        <v>166</v>
      </c>
      <c r="C28" s="38" t="s">
        <v>58</v>
      </c>
      <c r="D28" s="39"/>
      <c r="E28" s="31">
        <f t="shared" si="2"/>
        <v>108</v>
      </c>
      <c r="F28" s="39">
        <v>36</v>
      </c>
      <c r="G28" s="39">
        <v>72</v>
      </c>
      <c r="H28" s="40">
        <v>6</v>
      </c>
      <c r="I28" s="102"/>
      <c r="J28" s="101"/>
      <c r="K28" s="111">
        <v>34</v>
      </c>
      <c r="L28" s="112">
        <v>38</v>
      </c>
      <c r="M28" s="102"/>
      <c r="N28" s="101"/>
    </row>
    <row r="29" spans="1:14">
      <c r="A29" s="412" t="s">
        <v>78</v>
      </c>
      <c r="B29" s="413"/>
      <c r="C29" s="42">
        <v>3</v>
      </c>
      <c r="D29" s="52"/>
      <c r="E29" s="22">
        <f>SUM(E30:E32)</f>
        <v>165</v>
      </c>
      <c r="F29" s="22">
        <f>SUM(F30:F32)</f>
        <v>55</v>
      </c>
      <c r="G29" s="22">
        <f>SUM(G30:G32)</f>
        <v>110</v>
      </c>
      <c r="H29" s="22">
        <f t="shared" ref="H29:N29" si="6">SUM(H30:H32)</f>
        <v>26</v>
      </c>
      <c r="I29" s="86">
        <f t="shared" si="6"/>
        <v>36</v>
      </c>
      <c r="J29" s="87">
        <f t="shared" si="6"/>
        <v>38</v>
      </c>
      <c r="K29" s="86">
        <f t="shared" si="6"/>
        <v>36</v>
      </c>
      <c r="L29" s="87">
        <f t="shared" si="6"/>
        <v>0</v>
      </c>
      <c r="M29" s="86">
        <f t="shared" si="6"/>
        <v>0</v>
      </c>
      <c r="N29" s="87">
        <f t="shared" si="6"/>
        <v>0</v>
      </c>
    </row>
    <row r="30" spans="1:14">
      <c r="A30" s="43" t="s">
        <v>167</v>
      </c>
      <c r="B30" s="43" t="s">
        <v>72</v>
      </c>
      <c r="C30" s="46" t="s">
        <v>81</v>
      </c>
      <c r="D30" s="43"/>
      <c r="E30" s="31">
        <f t="shared" si="2"/>
        <v>54</v>
      </c>
      <c r="F30" s="46">
        <v>18</v>
      </c>
      <c r="G30" s="46">
        <f t="shared" ref="G30:G31" si="7">SUM(I30:N30)</f>
        <v>36</v>
      </c>
      <c r="H30" s="53">
        <v>10</v>
      </c>
      <c r="I30" s="105"/>
      <c r="J30" s="113"/>
      <c r="K30" s="114">
        <v>36</v>
      </c>
      <c r="L30" s="106"/>
      <c r="M30" s="105"/>
      <c r="N30" s="106"/>
    </row>
    <row r="31" spans="1:14">
      <c r="A31" s="37" t="s">
        <v>168</v>
      </c>
      <c r="B31" s="37" t="s">
        <v>80</v>
      </c>
      <c r="C31" s="30" t="s">
        <v>81</v>
      </c>
      <c r="D31" s="37"/>
      <c r="E31" s="31">
        <f t="shared" si="2"/>
        <v>57</v>
      </c>
      <c r="F31" s="39">
        <v>19</v>
      </c>
      <c r="G31" s="39">
        <f t="shared" si="7"/>
        <v>38</v>
      </c>
      <c r="H31" s="54">
        <v>16</v>
      </c>
      <c r="I31" s="102"/>
      <c r="J31" s="115">
        <v>38</v>
      </c>
      <c r="K31" s="116"/>
      <c r="L31" s="101"/>
      <c r="M31" s="102"/>
      <c r="N31" s="101"/>
    </row>
    <row r="32" spans="1:14">
      <c r="A32" s="37" t="s">
        <v>169</v>
      </c>
      <c r="B32" s="51" t="s">
        <v>83</v>
      </c>
      <c r="C32" s="39" t="s">
        <v>81</v>
      </c>
      <c r="D32" s="37"/>
      <c r="E32" s="31">
        <f t="shared" si="2"/>
        <v>54</v>
      </c>
      <c r="F32" s="39">
        <v>18</v>
      </c>
      <c r="G32" s="39">
        <v>36</v>
      </c>
      <c r="H32" s="54"/>
      <c r="I32" s="100">
        <v>36</v>
      </c>
      <c r="J32" s="117"/>
      <c r="K32" s="102"/>
      <c r="L32" s="101"/>
      <c r="M32" s="102"/>
      <c r="N32" s="101"/>
    </row>
    <row r="33" spans="1:14">
      <c r="A33" s="55" t="s">
        <v>84</v>
      </c>
      <c r="B33" s="56" t="s">
        <v>85</v>
      </c>
      <c r="C33" s="23">
        <v>6</v>
      </c>
      <c r="D33" s="22">
        <v>1</v>
      </c>
      <c r="E33" s="22">
        <f t="shared" ref="E33:N33" si="8">SUM(E34:E40)</f>
        <v>390</v>
      </c>
      <c r="F33" s="22">
        <f t="shared" si="8"/>
        <v>130</v>
      </c>
      <c r="G33" s="22">
        <f t="shared" si="8"/>
        <v>260</v>
      </c>
      <c r="H33" s="23">
        <f t="shared" si="8"/>
        <v>130</v>
      </c>
      <c r="I33" s="86">
        <f>SUM(I34:I40)</f>
        <v>66</v>
      </c>
      <c r="J33" s="87">
        <f t="shared" si="8"/>
        <v>66</v>
      </c>
      <c r="K33" s="86">
        <f t="shared" si="8"/>
        <v>0</v>
      </c>
      <c r="L33" s="87">
        <f t="shared" si="8"/>
        <v>32</v>
      </c>
      <c r="M33" s="86">
        <f t="shared" si="8"/>
        <v>96</v>
      </c>
      <c r="N33" s="87">
        <f t="shared" si="8"/>
        <v>0</v>
      </c>
    </row>
    <row r="34" spans="1:14">
      <c r="A34" s="43" t="s">
        <v>86</v>
      </c>
      <c r="B34" s="57" t="s">
        <v>87</v>
      </c>
      <c r="C34" s="58" t="s">
        <v>81</v>
      </c>
      <c r="D34" s="57"/>
      <c r="E34" s="46">
        <f t="shared" ref="E34:E40" si="9">SUM(F34:G34)</f>
        <v>48</v>
      </c>
      <c r="F34" s="46">
        <v>16</v>
      </c>
      <c r="G34" s="46">
        <v>32</v>
      </c>
      <c r="H34" s="53">
        <v>16</v>
      </c>
      <c r="I34" s="105"/>
      <c r="J34" s="118">
        <v>32</v>
      </c>
      <c r="K34" s="119"/>
      <c r="L34" s="106"/>
      <c r="M34" s="105"/>
      <c r="N34" s="106"/>
    </row>
    <row r="35" spans="1:14">
      <c r="A35" s="29" t="s">
        <v>88</v>
      </c>
      <c r="B35" s="34" t="s">
        <v>89</v>
      </c>
      <c r="C35" s="30" t="s">
        <v>81</v>
      </c>
      <c r="D35" s="34"/>
      <c r="E35" s="46">
        <f t="shared" si="9"/>
        <v>48</v>
      </c>
      <c r="F35" s="31">
        <v>16</v>
      </c>
      <c r="G35" s="31">
        <v>32</v>
      </c>
      <c r="H35" s="59">
        <v>16</v>
      </c>
      <c r="I35" s="94"/>
      <c r="J35" s="95"/>
      <c r="K35" s="94"/>
      <c r="L35" s="95"/>
      <c r="M35" s="120">
        <v>32</v>
      </c>
      <c r="N35" s="95"/>
    </row>
    <row r="36" spans="1:14" ht="24">
      <c r="A36" s="29" t="s">
        <v>90</v>
      </c>
      <c r="B36" s="34" t="s">
        <v>91</v>
      </c>
      <c r="C36" s="34"/>
      <c r="D36" s="45" t="s">
        <v>53</v>
      </c>
      <c r="E36" s="46">
        <f t="shared" si="9"/>
        <v>102</v>
      </c>
      <c r="F36" s="31">
        <v>34</v>
      </c>
      <c r="G36" s="31">
        <v>68</v>
      </c>
      <c r="H36" s="59">
        <v>34</v>
      </c>
      <c r="I36" s="90">
        <v>34</v>
      </c>
      <c r="J36" s="121">
        <v>34</v>
      </c>
      <c r="K36" s="94"/>
      <c r="L36" s="95"/>
      <c r="M36" s="94"/>
      <c r="N36" s="95"/>
    </row>
    <row r="37" spans="1:14">
      <c r="A37" s="29" t="s">
        <v>92</v>
      </c>
      <c r="B37" s="34" t="s">
        <v>93</v>
      </c>
      <c r="C37" s="30" t="s">
        <v>81</v>
      </c>
      <c r="D37" s="34"/>
      <c r="E37" s="46">
        <f t="shared" si="9"/>
        <v>48</v>
      </c>
      <c r="F37" s="31">
        <v>16</v>
      </c>
      <c r="G37" s="31">
        <v>32</v>
      </c>
      <c r="H37" s="59">
        <v>16</v>
      </c>
      <c r="I37" s="120">
        <v>32</v>
      </c>
      <c r="J37" s="95"/>
      <c r="K37" s="94"/>
      <c r="L37" s="95"/>
      <c r="M37" s="94"/>
      <c r="N37" s="95"/>
    </row>
    <row r="38" spans="1:14">
      <c r="A38" s="29" t="s">
        <v>94</v>
      </c>
      <c r="B38" s="29" t="s">
        <v>95</v>
      </c>
      <c r="C38" s="30" t="s">
        <v>81</v>
      </c>
      <c r="D38" s="29"/>
      <c r="E38" s="46">
        <f t="shared" si="9"/>
        <v>48</v>
      </c>
      <c r="F38" s="31">
        <v>16</v>
      </c>
      <c r="G38" s="31">
        <v>32</v>
      </c>
      <c r="H38" s="59">
        <v>16</v>
      </c>
      <c r="I38" s="94"/>
      <c r="J38" s="95"/>
      <c r="K38" s="94"/>
      <c r="L38" s="96">
        <v>32</v>
      </c>
      <c r="M38" s="94"/>
      <c r="N38" s="95"/>
    </row>
    <row r="39" spans="1:14">
      <c r="A39" s="29" t="s">
        <v>96</v>
      </c>
      <c r="B39" s="29" t="s">
        <v>97</v>
      </c>
      <c r="C39" s="30" t="s">
        <v>81</v>
      </c>
      <c r="D39" s="29"/>
      <c r="E39" s="46">
        <f t="shared" si="9"/>
        <v>48</v>
      </c>
      <c r="F39" s="31">
        <v>16</v>
      </c>
      <c r="G39" s="31">
        <v>32</v>
      </c>
      <c r="H39" s="59">
        <v>16</v>
      </c>
      <c r="I39" s="94"/>
      <c r="J39" s="95"/>
      <c r="K39" s="94"/>
      <c r="L39" s="95"/>
      <c r="M39" s="120">
        <v>32</v>
      </c>
      <c r="N39" s="95"/>
    </row>
    <row r="40" spans="1:14" ht="24">
      <c r="A40" s="29" t="s">
        <v>98</v>
      </c>
      <c r="B40" s="34" t="s">
        <v>99</v>
      </c>
      <c r="C40" s="30" t="s">
        <v>81</v>
      </c>
      <c r="D40" s="34"/>
      <c r="E40" s="46">
        <f t="shared" si="9"/>
        <v>48</v>
      </c>
      <c r="F40" s="31">
        <v>16</v>
      </c>
      <c r="G40" s="31">
        <v>32</v>
      </c>
      <c r="H40" s="59">
        <v>16</v>
      </c>
      <c r="I40" s="94"/>
      <c r="J40" s="95"/>
      <c r="K40" s="94"/>
      <c r="L40" s="95"/>
      <c r="M40" s="217">
        <v>32</v>
      </c>
      <c r="N40" s="95"/>
    </row>
    <row r="41" spans="1:14">
      <c r="A41" s="55" t="s">
        <v>100</v>
      </c>
      <c r="B41" s="56" t="s">
        <v>101</v>
      </c>
      <c r="C41" s="22">
        <v>7</v>
      </c>
      <c r="D41" s="22">
        <v>6</v>
      </c>
      <c r="E41" s="22">
        <f>SUM(E42+E55)</f>
        <v>2097</v>
      </c>
      <c r="F41" s="22">
        <f>SUM(F42+F55)</f>
        <v>233</v>
      </c>
      <c r="G41" s="22">
        <f t="shared" ref="G41:N41" si="10">SUM(G42+G55)</f>
        <v>1864</v>
      </c>
      <c r="H41" s="23">
        <f t="shared" si="10"/>
        <v>1669</v>
      </c>
      <c r="I41" s="86">
        <f t="shared" si="10"/>
        <v>0</v>
      </c>
      <c r="J41" s="87">
        <f t="shared" si="10"/>
        <v>132</v>
      </c>
      <c r="K41" s="86">
        <f t="shared" si="10"/>
        <v>120</v>
      </c>
      <c r="L41" s="87">
        <f t="shared" si="10"/>
        <v>376</v>
      </c>
      <c r="M41" s="86">
        <f t="shared" si="10"/>
        <v>498</v>
      </c>
      <c r="N41" s="87">
        <f t="shared" si="10"/>
        <v>738</v>
      </c>
    </row>
    <row r="42" spans="1:14">
      <c r="A42" s="55" t="s">
        <v>102</v>
      </c>
      <c r="B42" s="56" t="s">
        <v>103</v>
      </c>
      <c r="C42" s="22">
        <v>6</v>
      </c>
      <c r="D42" s="22">
        <v>6</v>
      </c>
      <c r="E42" s="22">
        <f>SUM(E43+E47+E51)</f>
        <v>2017</v>
      </c>
      <c r="F42" s="22">
        <f>SUM(F43+F47+F51)</f>
        <v>193</v>
      </c>
      <c r="G42" s="22">
        <f t="shared" ref="G42:N42" si="11">SUM(G43+G47+G51)</f>
        <v>1824</v>
      </c>
      <c r="H42" s="23">
        <f t="shared" si="11"/>
        <v>1629</v>
      </c>
      <c r="I42" s="86">
        <f t="shared" si="11"/>
        <v>0</v>
      </c>
      <c r="J42" s="23">
        <f t="shared" si="11"/>
        <v>132</v>
      </c>
      <c r="K42" s="86">
        <f t="shared" si="11"/>
        <v>120</v>
      </c>
      <c r="L42" s="87">
        <f t="shared" si="11"/>
        <v>376</v>
      </c>
      <c r="M42" s="42">
        <f t="shared" si="11"/>
        <v>474</v>
      </c>
      <c r="N42" s="87">
        <f t="shared" si="11"/>
        <v>722</v>
      </c>
    </row>
    <row r="43" spans="1:14" ht="45" customHeight="1">
      <c r="A43" s="60" t="s">
        <v>104</v>
      </c>
      <c r="B43" s="61" t="s">
        <v>105</v>
      </c>
      <c r="C43" s="62"/>
      <c r="D43" s="62" t="s">
        <v>106</v>
      </c>
      <c r="E43" s="62">
        <f>SUM(E44:E46)</f>
        <v>645</v>
      </c>
      <c r="F43" s="62">
        <f t="shared" ref="F43:N51" si="12">SUM(F44:F46)</f>
        <v>71</v>
      </c>
      <c r="G43" s="62">
        <f t="shared" si="12"/>
        <v>574</v>
      </c>
      <c r="H43" s="62">
        <f t="shared" si="12"/>
        <v>503</v>
      </c>
      <c r="I43" s="122">
        <f t="shared" si="12"/>
        <v>0</v>
      </c>
      <c r="J43" s="123">
        <f t="shared" si="12"/>
        <v>132</v>
      </c>
      <c r="K43" s="122">
        <f t="shared" si="12"/>
        <v>120</v>
      </c>
      <c r="L43" s="123">
        <f t="shared" si="12"/>
        <v>322</v>
      </c>
      <c r="M43" s="122">
        <f t="shared" si="12"/>
        <v>0</v>
      </c>
      <c r="N43" s="123">
        <f t="shared" si="12"/>
        <v>0</v>
      </c>
    </row>
    <row r="44" spans="1:14" ht="24">
      <c r="A44" s="29" t="s">
        <v>107</v>
      </c>
      <c r="B44" s="34" t="s">
        <v>108</v>
      </c>
      <c r="C44" s="31"/>
      <c r="D44" s="30" t="s">
        <v>42</v>
      </c>
      <c r="E44" s="48">
        <f>SUM(F44+G44)</f>
        <v>213</v>
      </c>
      <c r="F44" s="31">
        <v>71</v>
      </c>
      <c r="G44" s="31">
        <v>142</v>
      </c>
      <c r="H44" s="59">
        <v>71</v>
      </c>
      <c r="I44" s="124"/>
      <c r="J44" s="125">
        <v>60</v>
      </c>
      <c r="K44" s="126">
        <v>48</v>
      </c>
      <c r="L44" s="93">
        <v>34</v>
      </c>
      <c r="M44" s="124"/>
      <c r="N44" s="95"/>
    </row>
    <row r="45" spans="1:14">
      <c r="A45" s="29" t="s">
        <v>109</v>
      </c>
      <c r="B45" s="29" t="s">
        <v>7</v>
      </c>
      <c r="C45" s="36" t="s">
        <v>110</v>
      </c>
      <c r="D45" s="31"/>
      <c r="E45" s="31">
        <f t="shared" ref="E45:E46" si="13">SUM(I45:N45)</f>
        <v>180</v>
      </c>
      <c r="F45" s="31"/>
      <c r="G45" s="31">
        <v>180</v>
      </c>
      <c r="H45" s="59">
        <v>180</v>
      </c>
      <c r="I45" s="124"/>
      <c r="J45" s="125">
        <v>72</v>
      </c>
      <c r="K45" s="126">
        <v>72</v>
      </c>
      <c r="L45" s="96">
        <v>36</v>
      </c>
      <c r="M45" s="124"/>
      <c r="N45" s="95"/>
    </row>
    <row r="46" spans="1:14">
      <c r="A46" s="29" t="s">
        <v>111</v>
      </c>
      <c r="B46" s="29" t="s">
        <v>8</v>
      </c>
      <c r="C46" s="36" t="s">
        <v>81</v>
      </c>
      <c r="D46" s="31"/>
      <c r="E46" s="31">
        <f t="shared" si="13"/>
        <v>252</v>
      </c>
      <c r="F46" s="31"/>
      <c r="G46" s="31">
        <v>252</v>
      </c>
      <c r="H46" s="59">
        <v>252</v>
      </c>
      <c r="I46" s="124"/>
      <c r="J46" s="95"/>
      <c r="K46" s="124"/>
      <c r="L46" s="96">
        <v>252</v>
      </c>
      <c r="M46" s="124"/>
      <c r="N46" s="95"/>
    </row>
    <row r="47" spans="1:14">
      <c r="A47" s="63" t="s">
        <v>112</v>
      </c>
      <c r="B47" s="61" t="s">
        <v>113</v>
      </c>
      <c r="C47" s="64"/>
      <c r="D47" s="64" t="s">
        <v>106</v>
      </c>
      <c r="E47" s="62">
        <f>SUM(E48:E50)</f>
        <v>733</v>
      </c>
      <c r="F47" s="62">
        <f t="shared" si="12"/>
        <v>77</v>
      </c>
      <c r="G47" s="62">
        <f t="shared" si="12"/>
        <v>656</v>
      </c>
      <c r="H47" s="62">
        <f t="shared" si="12"/>
        <v>562</v>
      </c>
      <c r="I47" s="122">
        <f t="shared" si="12"/>
        <v>0</v>
      </c>
      <c r="J47" s="123">
        <f t="shared" si="12"/>
        <v>0</v>
      </c>
      <c r="K47" s="122">
        <f t="shared" si="12"/>
        <v>0</v>
      </c>
      <c r="L47" s="123">
        <f t="shared" si="12"/>
        <v>54</v>
      </c>
      <c r="M47" s="122">
        <f t="shared" si="12"/>
        <v>314</v>
      </c>
      <c r="N47" s="123">
        <f t="shared" si="12"/>
        <v>288</v>
      </c>
    </row>
    <row r="48" spans="1:14" ht="24">
      <c r="A48" s="29" t="s">
        <v>114</v>
      </c>
      <c r="B48" s="34" t="s">
        <v>115</v>
      </c>
      <c r="C48" s="31"/>
      <c r="D48" s="30" t="s">
        <v>53</v>
      </c>
      <c r="E48" s="48">
        <f>SUM(F48+G48)</f>
        <v>265</v>
      </c>
      <c r="F48" s="31">
        <v>77</v>
      </c>
      <c r="G48" s="31">
        <v>188</v>
      </c>
      <c r="H48" s="59">
        <v>94</v>
      </c>
      <c r="I48" s="124"/>
      <c r="J48" s="95"/>
      <c r="K48" s="124"/>
      <c r="L48" s="125">
        <v>54</v>
      </c>
      <c r="M48" s="127">
        <v>134</v>
      </c>
      <c r="N48" s="95"/>
    </row>
    <row r="49" spans="1:15">
      <c r="A49" s="29" t="s">
        <v>116</v>
      </c>
      <c r="B49" s="34" t="s">
        <v>7</v>
      </c>
      <c r="C49" s="31" t="s">
        <v>81</v>
      </c>
      <c r="D49" s="31"/>
      <c r="E49" s="31">
        <f t="shared" ref="E49:E50" si="14">SUM(I49:N49)</f>
        <v>180</v>
      </c>
      <c r="F49" s="31"/>
      <c r="G49" s="31">
        <v>180</v>
      </c>
      <c r="H49" s="59">
        <v>180</v>
      </c>
      <c r="I49" s="124"/>
      <c r="J49" s="95"/>
      <c r="K49" s="124"/>
      <c r="L49" s="95"/>
      <c r="M49" s="128">
        <v>180</v>
      </c>
      <c r="N49" s="95"/>
    </row>
    <row r="50" spans="1:15">
      <c r="A50" s="29" t="s">
        <v>117</v>
      </c>
      <c r="B50" s="34" t="s">
        <v>8</v>
      </c>
      <c r="C50" s="30" t="s">
        <v>81</v>
      </c>
      <c r="D50" s="31"/>
      <c r="E50" s="31">
        <f t="shared" si="14"/>
        <v>288</v>
      </c>
      <c r="F50" s="31"/>
      <c r="G50" s="31">
        <v>288</v>
      </c>
      <c r="H50" s="59">
        <v>288</v>
      </c>
      <c r="I50" s="124"/>
      <c r="J50" s="95"/>
      <c r="K50" s="124"/>
      <c r="L50" s="95"/>
      <c r="M50" s="124"/>
      <c r="N50" s="96">
        <v>288</v>
      </c>
    </row>
    <row r="51" spans="1:15" ht="24">
      <c r="A51" s="63" t="s">
        <v>118</v>
      </c>
      <c r="B51" s="65" t="s">
        <v>119</v>
      </c>
      <c r="C51" s="64"/>
      <c r="D51" s="64" t="s">
        <v>106</v>
      </c>
      <c r="E51" s="64">
        <f>SUM(E52:E54)</f>
        <v>639</v>
      </c>
      <c r="F51" s="64">
        <f t="shared" si="12"/>
        <v>45</v>
      </c>
      <c r="G51" s="64">
        <f t="shared" si="12"/>
        <v>594</v>
      </c>
      <c r="H51" s="64">
        <f t="shared" si="12"/>
        <v>564</v>
      </c>
      <c r="I51" s="122">
        <f t="shared" si="12"/>
        <v>0</v>
      </c>
      <c r="J51" s="123">
        <f t="shared" si="12"/>
        <v>0</v>
      </c>
      <c r="K51" s="122">
        <f t="shared" si="12"/>
        <v>0</v>
      </c>
      <c r="L51" s="123">
        <f t="shared" si="12"/>
        <v>0</v>
      </c>
      <c r="M51" s="122">
        <f t="shared" si="12"/>
        <v>160</v>
      </c>
      <c r="N51" s="123">
        <f t="shared" si="12"/>
        <v>434</v>
      </c>
    </row>
    <row r="52" spans="1:15" ht="24">
      <c r="A52" s="29" t="s">
        <v>120</v>
      </c>
      <c r="B52" s="34" t="s">
        <v>121</v>
      </c>
      <c r="C52" s="31"/>
      <c r="D52" s="30" t="s">
        <v>53</v>
      </c>
      <c r="E52" s="48">
        <f>SUM(F52+G52)</f>
        <v>135</v>
      </c>
      <c r="F52" s="31">
        <v>45</v>
      </c>
      <c r="G52" s="31">
        <v>90</v>
      </c>
      <c r="H52" s="59">
        <v>60</v>
      </c>
      <c r="I52" s="124"/>
      <c r="J52" s="95"/>
      <c r="K52" s="124"/>
      <c r="L52" s="95"/>
      <c r="M52" s="126">
        <v>64</v>
      </c>
      <c r="N52" s="121">
        <v>26</v>
      </c>
    </row>
    <row r="53" spans="1:15">
      <c r="A53" s="29" t="s">
        <v>122</v>
      </c>
      <c r="B53" s="34" t="s">
        <v>7</v>
      </c>
      <c r="C53" s="38" t="s">
        <v>58</v>
      </c>
      <c r="D53" s="31"/>
      <c r="E53" s="39">
        <f>SUM(G53)</f>
        <v>180</v>
      </c>
      <c r="F53" s="31"/>
      <c r="G53" s="31">
        <v>180</v>
      </c>
      <c r="H53" s="59">
        <v>180</v>
      </c>
      <c r="I53" s="124"/>
      <c r="J53" s="95"/>
      <c r="K53" s="124"/>
      <c r="L53" s="95"/>
      <c r="M53" s="126">
        <v>96</v>
      </c>
      <c r="N53" s="96">
        <v>84</v>
      </c>
    </row>
    <row r="54" spans="1:15">
      <c r="A54" s="37" t="s">
        <v>123</v>
      </c>
      <c r="B54" s="66" t="s">
        <v>8</v>
      </c>
      <c r="C54" s="39" t="s">
        <v>81</v>
      </c>
      <c r="D54" s="39"/>
      <c r="E54" s="39">
        <f>SUM(I54:N54)</f>
        <v>324</v>
      </c>
      <c r="F54" s="39"/>
      <c r="G54" s="39">
        <v>324</v>
      </c>
      <c r="H54" s="67">
        <v>324</v>
      </c>
      <c r="I54" s="129"/>
      <c r="J54" s="101"/>
      <c r="K54" s="129"/>
      <c r="L54" s="101"/>
      <c r="M54" s="129"/>
      <c r="N54" s="112">
        <v>324</v>
      </c>
    </row>
    <row r="55" spans="1:15">
      <c r="A55" s="55" t="s">
        <v>124</v>
      </c>
      <c r="B55" s="68" t="s">
        <v>68</v>
      </c>
      <c r="C55" s="69" t="s">
        <v>58</v>
      </c>
      <c r="D55" s="22"/>
      <c r="E55" s="22">
        <f>SUM(F55:G55)</f>
        <v>80</v>
      </c>
      <c r="F55" s="22">
        <v>40</v>
      </c>
      <c r="G55" s="22">
        <v>40</v>
      </c>
      <c r="H55" s="23">
        <v>40</v>
      </c>
      <c r="I55" s="41">
        <v>0</v>
      </c>
      <c r="J55" s="87">
        <v>0</v>
      </c>
      <c r="K55" s="41">
        <v>0</v>
      </c>
      <c r="L55" s="87">
        <v>0</v>
      </c>
      <c r="M55" s="130">
        <v>24</v>
      </c>
      <c r="N55" s="131">
        <v>16</v>
      </c>
    </row>
    <row r="56" spans="1:15">
      <c r="A56" s="70"/>
      <c r="B56" s="71" t="s">
        <v>125</v>
      </c>
      <c r="C56" s="72">
        <f>SUM(C8+C33+C41)</f>
        <v>28</v>
      </c>
      <c r="D56" s="72">
        <f>SUM(D8+D33+D41)</f>
        <v>12</v>
      </c>
      <c r="E56" s="72">
        <f>SUM(E8+E33+E41)</f>
        <v>5562</v>
      </c>
      <c r="F56" s="72">
        <f t="shared" ref="F56:N56" si="15">SUM(F8+F33+F41)</f>
        <v>1386</v>
      </c>
      <c r="G56" s="72">
        <f>SUM(G8+G33+G41)</f>
        <v>4176</v>
      </c>
      <c r="H56" s="73">
        <f t="shared" si="15"/>
        <v>2429</v>
      </c>
      <c r="I56" s="132">
        <f>SUM(I8+I33+I41)</f>
        <v>612</v>
      </c>
      <c r="J56" s="133">
        <f t="shared" si="15"/>
        <v>828</v>
      </c>
      <c r="K56" s="134">
        <f t="shared" si="15"/>
        <v>612</v>
      </c>
      <c r="L56" s="73">
        <f t="shared" si="15"/>
        <v>792</v>
      </c>
      <c r="M56" s="132">
        <f t="shared" si="15"/>
        <v>594</v>
      </c>
      <c r="N56" s="133">
        <f t="shared" si="15"/>
        <v>738</v>
      </c>
    </row>
    <row r="57" spans="1:15" ht="19.5" customHeight="1">
      <c r="A57" s="74" t="s">
        <v>126</v>
      </c>
      <c r="B57" s="74" t="s">
        <v>9</v>
      </c>
      <c r="C57" s="74"/>
      <c r="D57" s="74"/>
      <c r="E57" s="46">
        <v>180</v>
      </c>
      <c r="F57" s="46"/>
      <c r="G57" s="46"/>
      <c r="H57" s="53"/>
      <c r="I57" s="135"/>
      <c r="J57" s="232">
        <v>36</v>
      </c>
      <c r="K57" s="135"/>
      <c r="L57" s="232">
        <v>72</v>
      </c>
      <c r="M57" s="234">
        <v>18</v>
      </c>
      <c r="N57" s="239">
        <v>54</v>
      </c>
      <c r="O57" s="196"/>
    </row>
    <row r="58" spans="1:15" ht="15" customHeight="1">
      <c r="A58" s="75" t="s">
        <v>127</v>
      </c>
      <c r="B58" s="75" t="s">
        <v>10</v>
      </c>
      <c r="C58" s="75"/>
      <c r="D58" s="75"/>
      <c r="E58" s="31">
        <v>72</v>
      </c>
      <c r="F58" s="31"/>
      <c r="G58" s="31"/>
      <c r="H58" s="59"/>
      <c r="I58" s="97"/>
      <c r="J58" s="210" t="s">
        <v>298</v>
      </c>
      <c r="K58" s="97"/>
      <c r="L58" s="210" t="s">
        <v>299</v>
      </c>
      <c r="M58" s="211" t="s">
        <v>300</v>
      </c>
      <c r="N58" s="136">
        <v>72</v>
      </c>
    </row>
    <row r="59" spans="1:15">
      <c r="A59" s="76"/>
      <c r="B59" s="77" t="s">
        <v>128</v>
      </c>
      <c r="C59" s="77"/>
      <c r="D59" s="77"/>
      <c r="E59" s="78">
        <f>SUM(E56:E58)</f>
        <v>5814</v>
      </c>
      <c r="F59" s="78"/>
      <c r="G59" s="78"/>
      <c r="H59" s="79"/>
      <c r="I59" s="137">
        <f t="shared" ref="I59:N59" si="16">SUM(I56:I58)</f>
        <v>612</v>
      </c>
      <c r="J59" s="138">
        <f t="shared" si="16"/>
        <v>864</v>
      </c>
      <c r="K59" s="137">
        <f t="shared" si="16"/>
        <v>612</v>
      </c>
      <c r="L59" s="138">
        <f t="shared" si="16"/>
        <v>864</v>
      </c>
      <c r="M59" s="137">
        <f t="shared" si="16"/>
        <v>612</v>
      </c>
      <c r="N59" s="138">
        <f t="shared" si="16"/>
        <v>864</v>
      </c>
    </row>
    <row r="60" spans="1:15">
      <c r="A60" s="422" t="s">
        <v>170</v>
      </c>
      <c r="B60" s="391"/>
      <c r="C60" s="391"/>
      <c r="D60" s="392"/>
      <c r="E60" s="405" t="s">
        <v>130</v>
      </c>
      <c r="F60" s="406"/>
      <c r="G60" s="406"/>
      <c r="H60" s="419"/>
      <c r="I60" s="139">
        <f>SUM(I8+I33+I44+I48+I52+I55)</f>
        <v>612</v>
      </c>
      <c r="J60" s="140">
        <f>SUM(J8+J33+J44+J48+J52+J55)</f>
        <v>756</v>
      </c>
      <c r="K60" s="139">
        <f t="shared" ref="K60:N60" si="17">SUM(K8+K33+K44+K48+K52+K55)</f>
        <v>540</v>
      </c>
      <c r="L60" s="140">
        <f t="shared" si="17"/>
        <v>504</v>
      </c>
      <c r="M60" s="139">
        <f t="shared" si="17"/>
        <v>318</v>
      </c>
      <c r="N60" s="140">
        <f t="shared" si="17"/>
        <v>42</v>
      </c>
    </row>
    <row r="61" spans="1:15">
      <c r="A61" s="393"/>
      <c r="B61" s="394"/>
      <c r="C61" s="394"/>
      <c r="D61" s="395"/>
      <c r="E61" s="401" t="s">
        <v>131</v>
      </c>
      <c r="F61" s="402"/>
      <c r="G61" s="402"/>
      <c r="H61" s="420"/>
      <c r="I61" s="141">
        <f t="shared" ref="I61:I62" si="18">SUM(I45+I49+I53)</f>
        <v>0</v>
      </c>
      <c r="J61" s="91">
        <f t="shared" ref="J61:N62" si="19">SUM(J45+J49+J53)</f>
        <v>72</v>
      </c>
      <c r="K61" s="141">
        <f t="shared" si="19"/>
        <v>72</v>
      </c>
      <c r="L61" s="91">
        <f t="shared" si="19"/>
        <v>36</v>
      </c>
      <c r="M61" s="141">
        <f t="shared" si="19"/>
        <v>276</v>
      </c>
      <c r="N61" s="91">
        <f t="shared" si="19"/>
        <v>84</v>
      </c>
    </row>
    <row r="62" spans="1:15">
      <c r="A62" s="393"/>
      <c r="B62" s="394"/>
      <c r="C62" s="394"/>
      <c r="D62" s="395"/>
      <c r="E62" s="399" t="s">
        <v>132</v>
      </c>
      <c r="F62" s="400"/>
      <c r="G62" s="400"/>
      <c r="H62" s="421"/>
      <c r="I62" s="141">
        <f t="shared" si="18"/>
        <v>0</v>
      </c>
      <c r="J62" s="91">
        <f t="shared" si="19"/>
        <v>0</v>
      </c>
      <c r="K62" s="141">
        <f t="shared" si="19"/>
        <v>0</v>
      </c>
      <c r="L62" s="91">
        <f t="shared" si="19"/>
        <v>252</v>
      </c>
      <c r="M62" s="141">
        <f t="shared" si="19"/>
        <v>0</v>
      </c>
      <c r="N62" s="91">
        <f t="shared" si="19"/>
        <v>612</v>
      </c>
    </row>
    <row r="63" spans="1:15">
      <c r="A63" s="393"/>
      <c r="B63" s="394"/>
      <c r="C63" s="394"/>
      <c r="D63" s="395"/>
      <c r="E63" s="80" t="s">
        <v>133</v>
      </c>
      <c r="F63" s="81"/>
      <c r="G63" s="81"/>
      <c r="H63" s="82"/>
      <c r="I63" s="236">
        <v>0</v>
      </c>
      <c r="J63" s="237">
        <v>2</v>
      </c>
      <c r="K63" s="236">
        <v>0</v>
      </c>
      <c r="L63" s="237">
        <v>6</v>
      </c>
      <c r="M63" s="236">
        <v>1</v>
      </c>
      <c r="N63" s="237">
        <v>3</v>
      </c>
    </row>
    <row r="64" spans="1:15">
      <c r="A64" s="393"/>
      <c r="B64" s="394"/>
      <c r="C64" s="394"/>
      <c r="D64" s="395"/>
      <c r="E64" s="399" t="s">
        <v>134</v>
      </c>
      <c r="F64" s="400"/>
      <c r="G64" s="400"/>
      <c r="H64" s="421"/>
      <c r="I64" s="92">
        <v>3</v>
      </c>
      <c r="J64" s="125">
        <v>7</v>
      </c>
      <c r="K64" s="92">
        <v>2</v>
      </c>
      <c r="L64" s="125">
        <v>8</v>
      </c>
      <c r="M64" s="92">
        <v>4</v>
      </c>
      <c r="N64" s="125">
        <v>4</v>
      </c>
    </row>
    <row r="65" spans="1:14">
      <c r="A65" s="393"/>
      <c r="B65" s="394"/>
      <c r="C65" s="394"/>
      <c r="D65" s="395"/>
      <c r="E65" s="80" t="s">
        <v>135</v>
      </c>
      <c r="F65" s="81"/>
      <c r="G65" s="81"/>
      <c r="H65" s="82"/>
      <c r="I65" s="92"/>
      <c r="J65" s="125"/>
      <c r="K65" s="92"/>
      <c r="L65" s="125"/>
      <c r="M65" s="92"/>
      <c r="N65" s="125"/>
    </row>
    <row r="66" spans="1:14">
      <c r="A66" s="396"/>
      <c r="B66" s="397"/>
      <c r="C66" s="397"/>
      <c r="D66" s="398"/>
      <c r="E66" s="142" t="s">
        <v>72</v>
      </c>
      <c r="F66" s="143"/>
      <c r="G66" s="143"/>
      <c r="H66" s="144"/>
      <c r="I66" s="146"/>
      <c r="J66" s="147">
        <v>1</v>
      </c>
      <c r="K66" s="146"/>
      <c r="L66" s="147"/>
      <c r="M66" s="146"/>
      <c r="N66" s="147"/>
    </row>
    <row r="68" spans="1:14">
      <c r="B68" s="145"/>
    </row>
  </sheetData>
  <mergeCells count="27">
    <mergeCell ref="A29:B29"/>
    <mergeCell ref="E60:H60"/>
    <mergeCell ref="E61:H61"/>
    <mergeCell ref="E62:H62"/>
    <mergeCell ref="E64:H64"/>
    <mergeCell ref="A60:D66"/>
    <mergeCell ref="I4:J4"/>
    <mergeCell ref="K4:L4"/>
    <mergeCell ref="M4:N4"/>
    <mergeCell ref="I6:N6"/>
    <mergeCell ref="A18:B18"/>
    <mergeCell ref="A2:A7"/>
    <mergeCell ref="B2:B7"/>
    <mergeCell ref="C3:C7"/>
    <mergeCell ref="D3:D7"/>
    <mergeCell ref="E3:E7"/>
    <mergeCell ref="F3:F7"/>
    <mergeCell ref="G4:G7"/>
    <mergeCell ref="H4:H7"/>
    <mergeCell ref="A1:N1"/>
    <mergeCell ref="C2:D2"/>
    <mergeCell ref="E2:H2"/>
    <mergeCell ref="I2:N2"/>
    <mergeCell ref="G3:H3"/>
    <mergeCell ref="I3:J3"/>
    <mergeCell ref="K3:L3"/>
    <mergeCell ref="M3:N3"/>
  </mergeCells>
  <printOptions gridLines="1"/>
  <pageMargins left="0.196850393700787" right="0.196850393700787" top="0.74803149606299202" bottom="0.74803149606299202" header="0.5" footer="0.5"/>
  <pageSetup paperSize="9" scale="9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3"/>
  <sheetViews>
    <sheetView workbookViewId="0">
      <selection activeCell="A137" sqref="A137"/>
    </sheetView>
  </sheetViews>
  <sheetFormatPr defaultColWidth="9" defaultRowHeight="15"/>
  <cols>
    <col min="1" max="1" width="128" customWidth="1"/>
  </cols>
  <sheetData>
    <row r="1" spans="1:1" ht="18.75">
      <c r="A1" s="3" t="s">
        <v>171</v>
      </c>
    </row>
    <row r="2" spans="1:1" ht="15.75">
      <c r="A2" s="4" t="s">
        <v>172</v>
      </c>
    </row>
    <row r="3" spans="1:1" ht="15.75">
      <c r="A3" s="5" t="s">
        <v>173</v>
      </c>
    </row>
    <row r="4" spans="1:1" ht="15.75">
      <c r="A4" s="5" t="s">
        <v>174</v>
      </c>
    </row>
    <row r="5" spans="1:1" ht="47.25">
      <c r="A5" s="5" t="s">
        <v>175</v>
      </c>
    </row>
    <row r="6" spans="1:1" ht="31.5">
      <c r="A6" s="5" t="s">
        <v>176</v>
      </c>
    </row>
    <row r="7" spans="1:1" ht="47.25">
      <c r="A7" s="5" t="s">
        <v>177</v>
      </c>
    </row>
    <row r="8" spans="1:1" ht="47.25">
      <c r="A8" s="5" t="s">
        <v>178</v>
      </c>
    </row>
    <row r="9" spans="1:1" ht="31.5">
      <c r="A9" s="5" t="s">
        <v>179</v>
      </c>
    </row>
    <row r="10" spans="1:1" ht="94.5">
      <c r="A10" s="5" t="s">
        <v>180</v>
      </c>
    </row>
    <row r="11" spans="1:1" ht="31.5">
      <c r="A11" s="6" t="s">
        <v>181</v>
      </c>
    </row>
    <row r="12" spans="1:1" ht="47.25">
      <c r="A12" s="7" t="s">
        <v>182</v>
      </c>
    </row>
    <row r="13" spans="1:1" ht="63">
      <c r="A13" s="5" t="s">
        <v>183</v>
      </c>
    </row>
    <row r="14" spans="1:1" ht="47.25">
      <c r="A14" s="5" t="s">
        <v>184</v>
      </c>
    </row>
    <row r="15" spans="1:1" ht="63">
      <c r="A15" s="6" t="s">
        <v>185</v>
      </c>
    </row>
    <row r="16" spans="1:1">
      <c r="A16" s="8"/>
    </row>
    <row r="17" spans="1:1" ht="15.75">
      <c r="A17" s="9" t="s">
        <v>186</v>
      </c>
    </row>
    <row r="18" spans="1:1" ht="15.75">
      <c r="A18" s="10" t="s">
        <v>187</v>
      </c>
    </row>
    <row r="19" spans="1:1" ht="15.75">
      <c r="A19" s="10" t="s">
        <v>188</v>
      </c>
    </row>
    <row r="20" spans="1:1" ht="15.75">
      <c r="A20" s="10" t="s">
        <v>189</v>
      </c>
    </row>
    <row r="21" spans="1:1" ht="15.75">
      <c r="A21" s="10" t="s">
        <v>190</v>
      </c>
    </row>
    <row r="22" spans="1:1" ht="63">
      <c r="A22" s="10" t="s">
        <v>191</v>
      </c>
    </row>
    <row r="23" spans="1:1" ht="47.25">
      <c r="A23" s="11" t="s">
        <v>192</v>
      </c>
    </row>
    <row r="24" spans="1:1" ht="15.75">
      <c r="A24" s="10" t="s">
        <v>193</v>
      </c>
    </row>
    <row r="25" spans="1:1" ht="31.5">
      <c r="A25" s="10" t="s">
        <v>194</v>
      </c>
    </row>
    <row r="26" spans="1:1" ht="47.25">
      <c r="A26" s="10" t="s">
        <v>195</v>
      </c>
    </row>
    <row r="27" spans="1:1" ht="47.25">
      <c r="A27" s="10" t="s">
        <v>196</v>
      </c>
    </row>
    <row r="28" spans="1:1" ht="15.75">
      <c r="A28" s="10" t="s">
        <v>197</v>
      </c>
    </row>
    <row r="29" spans="1:1" ht="15.75">
      <c r="A29" s="10"/>
    </row>
    <row r="30" spans="1:1" ht="15.75">
      <c r="A30" s="12" t="s">
        <v>198</v>
      </c>
    </row>
    <row r="31" spans="1:1" ht="31.5">
      <c r="A31" s="10" t="s">
        <v>199</v>
      </c>
    </row>
    <row r="32" spans="1:1" ht="31.5">
      <c r="A32" s="10" t="s">
        <v>200</v>
      </c>
    </row>
    <row r="33" spans="1:1" ht="31.5">
      <c r="A33" s="10" t="s">
        <v>201</v>
      </c>
    </row>
    <row r="34" spans="1:1" ht="47.25">
      <c r="A34" s="13" t="s">
        <v>202</v>
      </c>
    </row>
    <row r="35" spans="1:1" ht="63">
      <c r="A35" s="10" t="str">
        <f>A37</f>
        <v>- приказом Министерства образования и науки Российской Федерации от 15 декабря 2014 г. N 1580 «О внесении изменений в порядок организации и осуществления образовательной деятельности по образовательным программам среднего профессионального образования, утвержденный Приказом Министерства образования и науки Российской Федерации от 14 июня 2013 г. n 464»;</v>
      </c>
    </row>
    <row r="36" spans="1:1" ht="47.25">
      <c r="A36" s="10" t="s">
        <v>203</v>
      </c>
    </row>
    <row r="37" spans="1:1" ht="63">
      <c r="A37" s="10" t="s">
        <v>204</v>
      </c>
    </row>
    <row r="38" spans="1:1" ht="47.25">
      <c r="A38" s="10" t="s">
        <v>205</v>
      </c>
    </row>
    <row r="39" spans="1:1" ht="31.5">
      <c r="A39" s="10" t="s">
        <v>206</v>
      </c>
    </row>
    <row r="40" spans="1:1" ht="31.5">
      <c r="A40" s="10" t="s">
        <v>207</v>
      </c>
    </row>
    <row r="41" spans="1:1" ht="63">
      <c r="A41" s="10" t="s">
        <v>208</v>
      </c>
    </row>
    <row r="42" spans="1:1" ht="47.25">
      <c r="A42" s="10" t="s">
        <v>209</v>
      </c>
    </row>
    <row r="43" spans="1:1" ht="63">
      <c r="A43" s="13" t="s">
        <v>210</v>
      </c>
    </row>
    <row r="44" spans="1:1" ht="31.5">
      <c r="A44" s="10" t="s">
        <v>211</v>
      </c>
    </row>
    <row r="45" spans="1:1" ht="47.25">
      <c r="A45" s="10" t="s">
        <v>212</v>
      </c>
    </row>
    <row r="46" spans="1:1" ht="31.5">
      <c r="A46" s="13" t="s">
        <v>213</v>
      </c>
    </row>
    <row r="47" spans="1:1" ht="15.75">
      <c r="A47" s="7" t="s">
        <v>214</v>
      </c>
    </row>
    <row r="48" spans="1:1">
      <c r="A48" s="14" t="s">
        <v>215</v>
      </c>
    </row>
    <row r="49" spans="1:1">
      <c r="A49" s="14" t="s">
        <v>216</v>
      </c>
    </row>
    <row r="50" spans="1:1">
      <c r="A50" s="14" t="s">
        <v>217</v>
      </c>
    </row>
    <row r="51" spans="1:1">
      <c r="A51" s="14" t="s">
        <v>218</v>
      </c>
    </row>
    <row r="52" spans="1:1">
      <c r="A52" s="14" t="s">
        <v>219</v>
      </c>
    </row>
    <row r="53" spans="1:1">
      <c r="A53" s="14" t="s">
        <v>220</v>
      </c>
    </row>
    <row r="54" spans="1:1" ht="63">
      <c r="A54" s="11" t="s">
        <v>221</v>
      </c>
    </row>
    <row r="55" spans="1:1" ht="15.75">
      <c r="A55" s="10"/>
    </row>
    <row r="56" spans="1:1" ht="15.75">
      <c r="A56" s="9" t="s">
        <v>222</v>
      </c>
    </row>
    <row r="57" spans="1:1" ht="15.75">
      <c r="A57" s="15" t="s">
        <v>223</v>
      </c>
    </row>
    <row r="58" spans="1:1" ht="31.5">
      <c r="A58" s="16" t="s">
        <v>224</v>
      </c>
    </row>
    <row r="59" spans="1:1" ht="47.25">
      <c r="A59" s="10" t="s">
        <v>225</v>
      </c>
    </row>
    <row r="60" spans="1:1" ht="15.75">
      <c r="A60" s="11" t="s">
        <v>226</v>
      </c>
    </row>
    <row r="61" spans="1:1">
      <c r="A61" s="14" t="s">
        <v>227</v>
      </c>
    </row>
    <row r="62" spans="1:1">
      <c r="A62" s="14" t="s">
        <v>228</v>
      </c>
    </row>
    <row r="63" spans="1:1">
      <c r="A63" s="14" t="s">
        <v>229</v>
      </c>
    </row>
    <row r="64" spans="1:1" ht="15" customHeight="1">
      <c r="A64" s="14" t="s">
        <v>230</v>
      </c>
    </row>
    <row r="65" spans="1:1" ht="15" customHeight="1">
      <c r="A65" s="17" t="s">
        <v>231</v>
      </c>
    </row>
    <row r="66" spans="1:1" ht="15" customHeight="1">
      <c r="A66" s="17" t="s">
        <v>232</v>
      </c>
    </row>
    <row r="67" spans="1:1" ht="15" customHeight="1">
      <c r="A67" s="14" t="s">
        <v>233</v>
      </c>
    </row>
    <row r="68" spans="1:1">
      <c r="A68" s="14" t="s">
        <v>234</v>
      </c>
    </row>
    <row r="69" spans="1:1">
      <c r="A69" s="17" t="s">
        <v>235</v>
      </c>
    </row>
    <row r="70" spans="1:1">
      <c r="A70" s="17" t="s">
        <v>236</v>
      </c>
    </row>
    <row r="71" spans="1:1">
      <c r="A71" s="17" t="s">
        <v>237</v>
      </c>
    </row>
    <row r="72" spans="1:1">
      <c r="A72" s="17" t="s">
        <v>238</v>
      </c>
    </row>
    <row r="73" spans="1:1">
      <c r="A73" s="17" t="s">
        <v>239</v>
      </c>
    </row>
    <row r="74" spans="1:1">
      <c r="A74" s="17" t="s">
        <v>240</v>
      </c>
    </row>
    <row r="75" spans="1:1">
      <c r="A75" s="17" t="s">
        <v>241</v>
      </c>
    </row>
    <row r="76" spans="1:1">
      <c r="A76" s="14" t="s">
        <v>242</v>
      </c>
    </row>
    <row r="77" spans="1:1" ht="15.75">
      <c r="A77" s="10" t="s">
        <v>243</v>
      </c>
    </row>
    <row r="78" spans="1:1">
      <c r="A78" s="14" t="s">
        <v>244</v>
      </c>
    </row>
    <row r="79" spans="1:1">
      <c r="A79" s="14" t="s">
        <v>245</v>
      </c>
    </row>
    <row r="80" spans="1:1" ht="15" customHeight="1">
      <c r="A80" s="14" t="s">
        <v>246</v>
      </c>
    </row>
    <row r="81" spans="1:1">
      <c r="A81" s="14" t="s">
        <v>247</v>
      </c>
    </row>
    <row r="82" spans="1:1" ht="15" customHeight="1">
      <c r="A82" s="14" t="s">
        <v>248</v>
      </c>
    </row>
    <row r="83" spans="1:1">
      <c r="A83" s="14" t="s">
        <v>249</v>
      </c>
    </row>
    <row r="84" spans="1:1">
      <c r="A84" s="14" t="s">
        <v>250</v>
      </c>
    </row>
    <row r="85" spans="1:1">
      <c r="A85" s="14" t="s">
        <v>251</v>
      </c>
    </row>
    <row r="86" spans="1:1">
      <c r="A86" s="14" t="s">
        <v>252</v>
      </c>
    </row>
    <row r="87" spans="1:1">
      <c r="A87" s="14" t="s">
        <v>253</v>
      </c>
    </row>
    <row r="88" spans="1:1" ht="15.75">
      <c r="A88" s="5" t="s">
        <v>254</v>
      </c>
    </row>
    <row r="89" spans="1:1">
      <c r="A89" s="17" t="s">
        <v>255</v>
      </c>
    </row>
    <row r="90" spans="1:1">
      <c r="A90" s="17" t="s">
        <v>256</v>
      </c>
    </row>
    <row r="91" spans="1:1">
      <c r="A91" s="18" t="s">
        <v>257</v>
      </c>
    </row>
    <row r="92" spans="1:1">
      <c r="A92" s="17" t="s">
        <v>258</v>
      </c>
    </row>
    <row r="93" spans="1:1">
      <c r="A93" s="17" t="s">
        <v>259</v>
      </c>
    </row>
    <row r="94" spans="1:1">
      <c r="A94" s="17" t="s">
        <v>260</v>
      </c>
    </row>
    <row r="95" spans="1:1" ht="15.75">
      <c r="A95" s="10"/>
    </row>
    <row r="96" spans="1:1" ht="15.75">
      <c r="A96" s="9" t="s">
        <v>261</v>
      </c>
    </row>
    <row r="97" spans="1:1" ht="126">
      <c r="A97" s="10" t="s">
        <v>262</v>
      </c>
    </row>
    <row r="98" spans="1:1" ht="15.75">
      <c r="A98" s="10" t="s">
        <v>263</v>
      </c>
    </row>
    <row r="99" spans="1:1" ht="47.25">
      <c r="A99" s="10" t="s">
        <v>264</v>
      </c>
    </row>
    <row r="100" spans="1:1" ht="15.75">
      <c r="A100" s="10"/>
    </row>
    <row r="101" spans="1:1" ht="15.75">
      <c r="A101" s="9" t="s">
        <v>265</v>
      </c>
    </row>
    <row r="102" spans="1:1" ht="78.75">
      <c r="A102" s="10" t="s">
        <v>266</v>
      </c>
    </row>
    <row r="103" spans="1:1" ht="31.5">
      <c r="A103" s="10" t="s">
        <v>267</v>
      </c>
    </row>
  </sheetData>
  <printOptions gridLines="1"/>
  <pageMargins left="0.7" right="0.7" top="0.75" bottom="0.75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Y15" sqref="Y15"/>
    </sheetView>
  </sheetViews>
  <sheetFormatPr defaultColWidth="9" defaultRowHeight="15"/>
  <sheetData>
    <row r="1" spans="1:14" ht="18.75">
      <c r="A1" s="423" t="s">
        <v>268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</row>
    <row r="2" spans="1:14" ht="15.75">
      <c r="A2" s="1" t="s">
        <v>269</v>
      </c>
      <c r="B2" s="424" t="s">
        <v>270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6"/>
    </row>
    <row r="3" spans="1:14" ht="15.75">
      <c r="A3" s="2"/>
      <c r="B3" s="427" t="s">
        <v>271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9"/>
    </row>
    <row r="4" spans="1:14" ht="15.75">
      <c r="A4" s="1">
        <v>1</v>
      </c>
      <c r="B4" s="430" t="s">
        <v>272</v>
      </c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2"/>
    </row>
    <row r="5" spans="1:14" ht="15.75">
      <c r="A5" s="1">
        <v>2</v>
      </c>
      <c r="B5" s="430" t="s">
        <v>273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2"/>
    </row>
    <row r="6" spans="1:14" ht="15.75">
      <c r="A6" s="1">
        <v>3</v>
      </c>
      <c r="B6" s="433" t="s">
        <v>62</v>
      </c>
      <c r="C6" s="434"/>
      <c r="D6" s="434"/>
      <c r="E6" s="434"/>
      <c r="F6" s="434"/>
      <c r="G6" s="434"/>
      <c r="H6" s="434"/>
      <c r="I6" s="434"/>
      <c r="J6" s="434"/>
      <c r="K6" s="434"/>
      <c r="L6" s="434"/>
      <c r="M6" s="435"/>
    </row>
    <row r="7" spans="1:14" ht="15.75">
      <c r="A7" s="1">
        <v>4</v>
      </c>
      <c r="B7" s="430" t="s">
        <v>52</v>
      </c>
      <c r="C7" s="431"/>
      <c r="D7" s="431"/>
      <c r="E7" s="431"/>
      <c r="F7" s="431"/>
      <c r="G7" s="431"/>
      <c r="H7" s="431"/>
      <c r="I7" s="431"/>
      <c r="J7" s="431"/>
      <c r="K7" s="431"/>
      <c r="L7" s="431"/>
      <c r="M7" s="432"/>
    </row>
    <row r="8" spans="1:14" ht="15.75">
      <c r="A8" s="1">
        <v>5</v>
      </c>
      <c r="B8" s="430" t="s">
        <v>274</v>
      </c>
      <c r="C8" s="431"/>
      <c r="D8" s="431"/>
      <c r="E8" s="431"/>
      <c r="F8" s="431"/>
      <c r="G8" s="431"/>
      <c r="H8" s="431"/>
      <c r="I8" s="431"/>
      <c r="J8" s="431"/>
      <c r="K8" s="431"/>
      <c r="L8" s="431"/>
      <c r="M8" s="432"/>
    </row>
    <row r="9" spans="1:14" ht="15.75">
      <c r="A9" s="1">
        <v>6</v>
      </c>
      <c r="B9" s="430" t="s">
        <v>275</v>
      </c>
      <c r="C9" s="431"/>
      <c r="D9" s="431"/>
      <c r="E9" s="431"/>
      <c r="F9" s="431"/>
      <c r="G9" s="431"/>
      <c r="H9" s="431"/>
      <c r="I9" s="431"/>
      <c r="J9" s="431"/>
      <c r="K9" s="431"/>
      <c r="L9" s="431"/>
      <c r="M9" s="432"/>
    </row>
    <row r="10" spans="1:14" ht="15.75">
      <c r="A10" s="1">
        <v>7</v>
      </c>
      <c r="B10" s="430" t="s">
        <v>276</v>
      </c>
      <c r="C10" s="431"/>
      <c r="D10" s="431"/>
      <c r="E10" s="431"/>
      <c r="F10" s="431"/>
      <c r="G10" s="431"/>
      <c r="H10" s="431"/>
      <c r="I10" s="431"/>
      <c r="J10" s="431"/>
      <c r="K10" s="431"/>
      <c r="L10" s="431"/>
      <c r="M10" s="432"/>
    </row>
    <row r="11" spans="1:14" ht="15.75">
      <c r="A11" s="1">
        <v>8</v>
      </c>
      <c r="B11" s="430" t="s">
        <v>277</v>
      </c>
      <c r="C11" s="431"/>
      <c r="D11" s="431"/>
      <c r="E11" s="431"/>
      <c r="F11" s="431"/>
      <c r="G11" s="431"/>
      <c r="H11" s="431"/>
      <c r="I11" s="431"/>
      <c r="J11" s="431"/>
      <c r="K11" s="431"/>
      <c r="L11" s="431"/>
      <c r="M11" s="432"/>
    </row>
    <row r="12" spans="1:14" ht="15.75">
      <c r="A12" s="1">
        <v>9</v>
      </c>
      <c r="B12" s="430" t="s">
        <v>278</v>
      </c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2"/>
    </row>
    <row r="13" spans="1:14" ht="15.75">
      <c r="A13" s="1">
        <v>10</v>
      </c>
      <c r="B13" s="430" t="s">
        <v>279</v>
      </c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2"/>
    </row>
    <row r="14" spans="1:14" ht="15.75">
      <c r="A14" s="1">
        <v>11</v>
      </c>
      <c r="B14" s="430" t="s">
        <v>280</v>
      </c>
      <c r="C14" s="431"/>
      <c r="D14" s="431"/>
      <c r="E14" s="431"/>
      <c r="F14" s="431"/>
      <c r="G14" s="431"/>
      <c r="H14" s="431"/>
      <c r="I14" s="431"/>
      <c r="J14" s="431"/>
      <c r="K14" s="431"/>
      <c r="L14" s="431"/>
      <c r="M14" s="432"/>
    </row>
    <row r="15" spans="1:14" ht="15.75">
      <c r="A15" s="1">
        <v>12</v>
      </c>
      <c r="B15" s="430" t="s">
        <v>281</v>
      </c>
      <c r="C15" s="431"/>
      <c r="D15" s="431"/>
      <c r="E15" s="431"/>
      <c r="F15" s="431"/>
      <c r="G15" s="431"/>
      <c r="H15" s="431"/>
      <c r="I15" s="431"/>
      <c r="J15" s="431"/>
      <c r="K15" s="431"/>
      <c r="L15" s="431"/>
      <c r="M15" s="432"/>
    </row>
    <row r="16" spans="1:14" ht="15.75">
      <c r="A16" s="1"/>
      <c r="B16" s="436" t="s">
        <v>282</v>
      </c>
      <c r="C16" s="437"/>
      <c r="D16" s="437"/>
      <c r="E16" s="437"/>
      <c r="F16" s="437"/>
      <c r="G16" s="437"/>
      <c r="H16" s="437"/>
      <c r="I16" s="437"/>
      <c r="J16" s="437"/>
      <c r="K16" s="437"/>
      <c r="L16" s="437"/>
      <c r="M16" s="438"/>
    </row>
    <row r="17" spans="1:13" ht="30" customHeight="1">
      <c r="A17" s="1">
        <v>13</v>
      </c>
      <c r="B17" s="439" t="s">
        <v>283</v>
      </c>
      <c r="C17" s="440"/>
      <c r="D17" s="440"/>
      <c r="E17" s="440"/>
      <c r="F17" s="440"/>
      <c r="G17" s="440"/>
      <c r="H17" s="440"/>
      <c r="I17" s="440"/>
      <c r="J17" s="440"/>
      <c r="K17" s="440"/>
      <c r="L17" s="440"/>
      <c r="M17" s="441"/>
    </row>
    <row r="18" spans="1:13" ht="15.75">
      <c r="A18" s="1">
        <v>14</v>
      </c>
      <c r="B18" s="430" t="s">
        <v>284</v>
      </c>
      <c r="C18" s="431"/>
      <c r="D18" s="431"/>
      <c r="E18" s="431"/>
      <c r="F18" s="431"/>
      <c r="G18" s="431"/>
      <c r="H18" s="431"/>
      <c r="I18" s="431"/>
      <c r="J18" s="431"/>
      <c r="K18" s="431"/>
      <c r="L18" s="431"/>
      <c r="M18" s="432"/>
    </row>
    <row r="19" spans="1:13" ht="15.75">
      <c r="A19" s="1"/>
      <c r="B19" s="436" t="s">
        <v>285</v>
      </c>
      <c r="C19" s="437"/>
      <c r="D19" s="437"/>
      <c r="E19" s="437"/>
      <c r="F19" s="437"/>
      <c r="G19" s="437"/>
      <c r="H19" s="437"/>
      <c r="I19" s="437"/>
      <c r="J19" s="437"/>
      <c r="K19" s="437"/>
      <c r="L19" s="437"/>
      <c r="M19" s="438"/>
    </row>
    <row r="20" spans="1:13" ht="15.75">
      <c r="A20" s="1">
        <v>15</v>
      </c>
      <c r="B20" s="430" t="s">
        <v>286</v>
      </c>
      <c r="C20" s="431"/>
      <c r="D20" s="431"/>
      <c r="E20" s="431"/>
      <c r="F20" s="431"/>
      <c r="G20" s="431"/>
      <c r="H20" s="431"/>
      <c r="I20" s="431"/>
      <c r="J20" s="431"/>
      <c r="K20" s="431"/>
      <c r="L20" s="431"/>
      <c r="M20" s="432"/>
    </row>
    <row r="21" spans="1:13" ht="15.75">
      <c r="A21" s="1">
        <v>16</v>
      </c>
      <c r="B21" s="430" t="s">
        <v>287</v>
      </c>
      <c r="C21" s="431"/>
      <c r="D21" s="431"/>
      <c r="E21" s="431"/>
      <c r="F21" s="431"/>
      <c r="G21" s="431"/>
      <c r="H21" s="431"/>
      <c r="I21" s="431"/>
      <c r="J21" s="431"/>
      <c r="K21" s="431"/>
      <c r="L21" s="431"/>
      <c r="M21" s="432"/>
    </row>
    <row r="22" spans="1:13" ht="15.75">
      <c r="A22" s="1">
        <v>17</v>
      </c>
      <c r="B22" s="430" t="s">
        <v>288</v>
      </c>
      <c r="C22" s="431"/>
      <c r="D22" s="431"/>
      <c r="E22" s="431"/>
      <c r="F22" s="431"/>
      <c r="G22" s="431"/>
      <c r="H22" s="431"/>
      <c r="I22" s="431"/>
      <c r="J22" s="431"/>
      <c r="K22" s="431"/>
      <c r="L22" s="431"/>
      <c r="M22" s="432"/>
    </row>
    <row r="23" spans="1:13" ht="15.75">
      <c r="A23" s="1"/>
      <c r="B23" s="427" t="s">
        <v>289</v>
      </c>
      <c r="C23" s="428"/>
      <c r="D23" s="428"/>
      <c r="E23" s="428"/>
      <c r="F23" s="428"/>
      <c r="G23" s="428"/>
      <c r="H23" s="428"/>
      <c r="I23" s="428"/>
      <c r="J23" s="428"/>
      <c r="K23" s="428"/>
      <c r="L23" s="428"/>
      <c r="M23" s="429"/>
    </row>
    <row r="24" spans="1:13" ht="15.75">
      <c r="A24" s="1">
        <v>18</v>
      </c>
      <c r="B24" s="433" t="s">
        <v>290</v>
      </c>
      <c r="C24" s="434"/>
      <c r="D24" s="434"/>
      <c r="E24" s="434"/>
      <c r="F24" s="434"/>
      <c r="G24" s="434"/>
      <c r="H24" s="434"/>
      <c r="I24" s="434"/>
      <c r="J24" s="434"/>
      <c r="K24" s="434"/>
      <c r="L24" s="434"/>
      <c r="M24" s="435"/>
    </row>
    <row r="25" spans="1:13" ht="15.75">
      <c r="A25" s="1">
        <v>19</v>
      </c>
      <c r="B25" s="442" t="s">
        <v>291</v>
      </c>
      <c r="C25" s="443"/>
      <c r="D25" s="443"/>
      <c r="E25" s="443"/>
      <c r="F25" s="443"/>
      <c r="G25" s="443"/>
      <c r="H25" s="443"/>
      <c r="I25" s="443"/>
      <c r="J25" s="443"/>
      <c r="K25" s="443"/>
      <c r="L25" s="443"/>
      <c r="M25" s="444"/>
    </row>
  </sheetData>
  <mergeCells count="25">
    <mergeCell ref="B21:M21"/>
    <mergeCell ref="B22:M22"/>
    <mergeCell ref="B23:M23"/>
    <mergeCell ref="B24:M24"/>
    <mergeCell ref="B25:M25"/>
    <mergeCell ref="B16:M16"/>
    <mergeCell ref="B17:M17"/>
    <mergeCell ref="B18:M18"/>
    <mergeCell ref="B19:M19"/>
    <mergeCell ref="B20:M20"/>
    <mergeCell ref="B11:M11"/>
    <mergeCell ref="B12:M12"/>
    <mergeCell ref="B13:M13"/>
    <mergeCell ref="B14:M14"/>
    <mergeCell ref="B15:M15"/>
    <mergeCell ref="B6:M6"/>
    <mergeCell ref="B7:M7"/>
    <mergeCell ref="B8:M8"/>
    <mergeCell ref="B9:M9"/>
    <mergeCell ref="B10:M10"/>
    <mergeCell ref="A1:N1"/>
    <mergeCell ref="B2:M2"/>
    <mergeCell ref="B3:M3"/>
    <mergeCell ref="B4:M4"/>
    <mergeCell ref="B5:M5"/>
  </mergeCells>
  <printOptions gridLines="1"/>
  <pageMargins left="0.7" right="0.7" top="0.75" bottom="0.75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титульный лист</vt:lpstr>
      <vt:lpstr>сводные данные</vt:lpstr>
      <vt:lpstr>2024-2026 гр.10+16</vt:lpstr>
      <vt:lpstr>2023-2026 гр.14</vt:lpstr>
      <vt:lpstr>2022-2025 гр.9</vt:lpstr>
      <vt:lpstr>пояснительная записка</vt:lpstr>
      <vt:lpstr>кабинеты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2023-12-06T11:55:00Z</cp:lastPrinted>
  <dcterms:created xsi:type="dcterms:W3CDTF">2023-08-09T06:59:00Z</dcterms:created>
  <dcterms:modified xsi:type="dcterms:W3CDTF">2024-12-26T11:36:31Z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0332B849B17C40E8A4BD3033478EA027</vt:lpwstr>
  </property>
  <property fmtid="{D5CDD505-2E9C-101B-9397-08002B2CF9AE}" pid="3" name="KSOProductBuildVer">
    <vt:lpwstr>1049-12.2.0.17119</vt:lpwstr>
  </property>
</Properties>
</file>